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EXT-StadsntsfreningenNiV-EXT-RDIHotkatalogochRSA/Delade dokument/Rev 2.2 Original - komplett/"/>
    </mc:Choice>
  </mc:AlternateContent>
  <xr:revisionPtr revIDLastSave="922" documentId="8_{68A7ADE9-3238-4F8F-B9B8-E7234BBAC04C}" xr6:coauthVersionLast="47" xr6:coauthVersionMax="47" xr10:uidLastSave="{D56D21F8-99C0-408B-80E3-7AB992FAB3DD}"/>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0" l="1"/>
  <c r="P23" i="10" s="1"/>
  <c r="J23" i="10"/>
  <c r="L23" i="10"/>
  <c r="N23" i="10"/>
  <c r="H22" i="10"/>
  <c r="P22" i="10" s="1"/>
  <c r="J22" i="10"/>
  <c r="L22" i="10"/>
  <c r="N22" i="10"/>
  <c r="H24" i="10"/>
  <c r="J24" i="10"/>
  <c r="L24" i="10"/>
  <c r="N24" i="10"/>
  <c r="P24" i="10"/>
  <c r="S24" i="10" s="1"/>
  <c r="T24" i="10" s="1"/>
  <c r="Q24" i="10"/>
  <c r="H21" i="10"/>
  <c r="J21" i="10"/>
  <c r="L21" i="10"/>
  <c r="N21" i="10"/>
  <c r="P21" i="10"/>
  <c r="Q21" i="10"/>
  <c r="S21" i="10" s="1"/>
  <c r="T21" i="10" s="1"/>
  <c r="Q47" i="10"/>
  <c r="N47" i="10"/>
  <c r="L47" i="10"/>
  <c r="J47" i="10"/>
  <c r="H47" i="10"/>
  <c r="Q48" i="10"/>
  <c r="N48" i="10"/>
  <c r="L48" i="10"/>
  <c r="J48" i="10"/>
  <c r="H48" i="10"/>
  <c r="Q45" i="10"/>
  <c r="N45" i="10"/>
  <c r="L45" i="10"/>
  <c r="J45" i="10"/>
  <c r="H45" i="10"/>
  <c r="Q55" i="10"/>
  <c r="N55" i="10"/>
  <c r="L55" i="10"/>
  <c r="J55" i="10"/>
  <c r="H55" i="10"/>
  <c r="Q15" i="10"/>
  <c r="N15" i="10"/>
  <c r="L15" i="10"/>
  <c r="J15" i="10"/>
  <c r="H15" i="10"/>
  <c r="Q14" i="10"/>
  <c r="N14" i="10"/>
  <c r="L14" i="10"/>
  <c r="J14" i="10"/>
  <c r="H14" i="10"/>
  <c r="Q13" i="10"/>
  <c r="N13" i="10"/>
  <c r="L13" i="10"/>
  <c r="J13" i="10"/>
  <c r="H13" i="10"/>
  <c r="Q54" i="10"/>
  <c r="N54" i="10"/>
  <c r="L54" i="10"/>
  <c r="J54" i="10"/>
  <c r="Q53" i="10"/>
  <c r="N53" i="10"/>
  <c r="L53" i="10"/>
  <c r="J53" i="10"/>
  <c r="Q52" i="10"/>
  <c r="N52" i="10"/>
  <c r="L52" i="10"/>
  <c r="J52" i="10"/>
  <c r="Q51" i="10"/>
  <c r="N51" i="10"/>
  <c r="L51" i="10"/>
  <c r="J51" i="10"/>
  <c r="Q50" i="10"/>
  <c r="N50" i="10"/>
  <c r="L50" i="10"/>
  <c r="J50" i="10"/>
  <c r="Q49" i="10"/>
  <c r="N49" i="10"/>
  <c r="L49" i="10"/>
  <c r="J49" i="10"/>
  <c r="Q46" i="10"/>
  <c r="N46" i="10"/>
  <c r="L46" i="10"/>
  <c r="J46"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0" i="10"/>
  <c r="N20" i="10"/>
  <c r="L20" i="10"/>
  <c r="J20" i="10"/>
  <c r="Q19" i="10"/>
  <c r="N19" i="10"/>
  <c r="L19" i="10"/>
  <c r="J19" i="10"/>
  <c r="Q18" i="10"/>
  <c r="N18" i="10"/>
  <c r="L18" i="10"/>
  <c r="J18" i="10"/>
  <c r="Q17" i="10"/>
  <c r="N17" i="10"/>
  <c r="L17" i="10"/>
  <c r="J17" i="10"/>
  <c r="Q16" i="10"/>
  <c r="N16" i="10"/>
  <c r="L16" i="10"/>
  <c r="J16" i="10"/>
  <c r="Q12" i="10"/>
  <c r="N12" i="10"/>
  <c r="L12" i="10"/>
  <c r="J12" i="10"/>
  <c r="J11" i="10"/>
  <c r="H54" i="10"/>
  <c r="H53" i="10"/>
  <c r="H52" i="10"/>
  <c r="H51" i="10"/>
  <c r="H50" i="10"/>
  <c r="H49" i="10"/>
  <c r="H46" i="10"/>
  <c r="H44" i="10"/>
  <c r="H43" i="10"/>
  <c r="H42" i="10"/>
  <c r="H41" i="10"/>
  <c r="H40" i="10"/>
  <c r="H39" i="10"/>
  <c r="H38" i="10"/>
  <c r="H37" i="10"/>
  <c r="H36" i="10"/>
  <c r="H35" i="10"/>
  <c r="H34" i="10"/>
  <c r="H33" i="10"/>
  <c r="H32" i="10"/>
  <c r="H31" i="10"/>
  <c r="H30" i="10"/>
  <c r="H29" i="10"/>
  <c r="H28" i="10"/>
  <c r="H27" i="10"/>
  <c r="H26" i="10"/>
  <c r="H25" i="10"/>
  <c r="H20" i="10"/>
  <c r="H19" i="10"/>
  <c r="H18" i="10"/>
  <c r="H17" i="10"/>
  <c r="H16" i="10"/>
  <c r="H12" i="10"/>
  <c r="P48" i="10" l="1"/>
  <c r="S48" i="10" s="1"/>
  <c r="T48" i="10" s="1"/>
  <c r="P47" i="10"/>
  <c r="S47" i="10"/>
  <c r="T47" i="10" s="1"/>
  <c r="P55" i="10"/>
  <c r="S55" i="10" s="1"/>
  <c r="T55" i="10" s="1"/>
  <c r="P45" i="10"/>
  <c r="S45" i="10" s="1"/>
  <c r="T45" i="10" s="1"/>
  <c r="P15" i="10"/>
  <c r="S15" i="10" s="1"/>
  <c r="T15" i="10" s="1"/>
  <c r="P16" i="10"/>
  <c r="S16" i="10" s="1"/>
  <c r="T16" i="10" s="1"/>
  <c r="P40" i="10"/>
  <c r="S40" i="10" s="1"/>
  <c r="T40" i="10" s="1"/>
  <c r="P13" i="10"/>
  <c r="S13" i="10" s="1"/>
  <c r="T13" i="10" s="1"/>
  <c r="P14" i="10"/>
  <c r="S14" i="10" s="1"/>
  <c r="T14" i="10" s="1"/>
  <c r="P20" i="10"/>
  <c r="S20" i="10" s="1"/>
  <c r="T20" i="10" s="1"/>
  <c r="P12" i="10"/>
  <c r="S12" i="10" s="1"/>
  <c r="T12" i="10" s="1"/>
  <c r="P29" i="10"/>
  <c r="S29" i="10" s="1"/>
  <c r="T29" i="10" s="1"/>
  <c r="P42" i="10"/>
  <c r="S42" i="10" s="1"/>
  <c r="T42" i="10" s="1"/>
  <c r="P35" i="10"/>
  <c r="S35" i="10" s="1"/>
  <c r="T35" i="10" s="1"/>
  <c r="P53" i="10"/>
  <c r="S53" i="10" s="1"/>
  <c r="T53" i="10" s="1"/>
  <c r="P17" i="10"/>
  <c r="S17" i="10" s="1"/>
  <c r="T17" i="10" s="1"/>
  <c r="P50" i="10"/>
  <c r="S50" i="10" s="1"/>
  <c r="T50" i="10" s="1"/>
  <c r="P34" i="10"/>
  <c r="S34" i="10" s="1"/>
  <c r="T34" i="10" s="1"/>
  <c r="P51" i="10"/>
  <c r="S51" i="10" s="1"/>
  <c r="T51" i="10" s="1"/>
  <c r="P36" i="10"/>
  <c r="S36" i="10" s="1"/>
  <c r="T36" i="10" s="1"/>
  <c r="P25" i="10"/>
  <c r="S25" i="10" s="1"/>
  <c r="T25" i="10" s="1"/>
  <c r="P38" i="10"/>
  <c r="S38" i="10" s="1"/>
  <c r="T38" i="10" s="1"/>
  <c r="P26" i="10"/>
  <c r="S26" i="10" s="1"/>
  <c r="T26" i="10" s="1"/>
  <c r="P33" i="10"/>
  <c r="S33" i="10" s="1"/>
  <c r="T33" i="10" s="1"/>
  <c r="P39" i="10"/>
  <c r="S39" i="10" s="1"/>
  <c r="T39" i="10" s="1"/>
  <c r="P28" i="10"/>
  <c r="S28" i="10" s="1"/>
  <c r="T28" i="10" s="1"/>
  <c r="P32" i="10"/>
  <c r="S32" i="10" s="1"/>
  <c r="T32" i="10" s="1"/>
  <c r="P46" i="10"/>
  <c r="S46" i="10" s="1"/>
  <c r="T46" i="10" s="1"/>
  <c r="P49" i="10"/>
  <c r="S49" i="10" s="1"/>
  <c r="T49" i="10" s="1"/>
  <c r="P19" i="10"/>
  <c r="S19" i="10" s="1"/>
  <c r="T19" i="10" s="1"/>
  <c r="P52" i="10"/>
  <c r="S52" i="10" s="1"/>
  <c r="T52" i="10" s="1"/>
  <c r="P30" i="10"/>
  <c r="S30" i="10" s="1"/>
  <c r="T30" i="10" s="1"/>
  <c r="P54" i="10"/>
  <c r="S54" i="10" s="1"/>
  <c r="T54" i="10" s="1"/>
  <c r="P37" i="10"/>
  <c r="S37" i="10" s="1"/>
  <c r="T37" i="10" s="1"/>
  <c r="P43" i="10"/>
  <c r="S43" i="10" s="1"/>
  <c r="T43" i="10" s="1"/>
  <c r="P27" i="10"/>
  <c r="S27" i="10" s="1"/>
  <c r="T27" i="10" s="1"/>
  <c r="P44" i="10"/>
  <c r="S44" i="10" s="1"/>
  <c r="T44" i="10" s="1"/>
  <c r="P31" i="10"/>
  <c r="S31" i="10" s="1"/>
  <c r="T31" i="10" s="1"/>
  <c r="P41" i="10"/>
  <c r="S41" i="10" s="1"/>
  <c r="T41" i="10" s="1"/>
  <c r="P18" i="10"/>
  <c r="S18" i="10" s="1"/>
  <c r="T18" i="10" s="1"/>
  <c r="Q11" i="10"/>
  <c r="N11" i="10"/>
  <c r="L11" i="10"/>
  <c r="H11" i="10"/>
  <c r="P11" i="10" l="1"/>
  <c r="S11" i="10" s="1"/>
  <c r="T11" i="10" s="1"/>
  <c r="Q22" i="10"/>
  <c r="S22" i="10" s="1"/>
  <c r="T22" i="10" s="1"/>
  <c r="Q23" i="10"/>
  <c r="S23" i="10" s="1"/>
  <c r="T23" i="10" s="1"/>
</calcChain>
</file>

<file path=xl/sharedStrings.xml><?xml version="1.0" encoding="utf-8"?>
<sst xmlns="http://schemas.openxmlformats.org/spreadsheetml/2006/main" count="1482" uniqueCount="399">
  <si>
    <t xml:space="preserve"> RSA INFORMATIONSBEHANDLINGSTILLGÅNGAR</t>
  </si>
  <si>
    <t>Begrepp</t>
  </si>
  <si>
    <t>Definition</t>
  </si>
  <si>
    <t>Aktiva utrustningar</t>
  </si>
  <si>
    <t xml:space="preserve"> Utrustning som bearbetar, lagrar eller överför information genom att aktivt hantera data eller nätverkstrafik.</t>
  </si>
  <si>
    <t>Fysiska hot</t>
  </si>
  <si>
    <t>Hotkategori som omfattar händelser som orsakar fysisk påverkan på aktiv kommunikationsutrustning, dess stödjande infrastruktur eller omgivande miljö, och som kan leda till störningar, avbrott eller nedsatt funktion i kommunikationstjänster.                                                                                   Definitionen baseras på och kompletterar motsvarande hotkategori för site, där den fysiska miljön och infrastrukturen utgör förutsättningar för utrustningens funktion.</t>
  </si>
  <si>
    <t>Logiska hot</t>
  </si>
  <si>
    <t xml:space="preserve">Hotkategori för hot som påverkar aktiv utrustning, data eller digitala funktioner, och som kan leda till störningar, avbrott, felaktig funktion eller förlust av information i verksamheten. </t>
  </si>
  <si>
    <t>Organisatoriska hot</t>
  </si>
  <si>
    <t>Hotkategori för risker eller sårbarheter som skapas av hur en organisation är uppbyggd och fungerar, snarare än av yttre faktorer.</t>
  </si>
  <si>
    <t>Skadlig handling</t>
  </si>
  <si>
    <t>Ett fysiskt hot som uppstår genom medvetna handlingar (sabotage, skadegörelse eller vandalism) från en människa i syfte att orsaka skada, störning eller obehörig påverkan på (sabotage, skadegörelse och vandalism), intrång, stöld m.m.</t>
  </si>
  <si>
    <t>Sabotage</t>
  </si>
  <si>
    <t>En avsiktlig handling där någon orsakar skada, förstörelse eller störningar med avsikten att förhindra normal drift, produktion eller funktion av något, såsom en organisation, anläggning eller process.</t>
  </si>
  <si>
    <t>Vandalism</t>
  </si>
  <si>
    <t xml:space="preserve">Medveten och avsiktlig förstörelse, skadegörelse eller otillbörlig användning av egendom. </t>
  </si>
  <si>
    <t>Skadegörelse</t>
  </si>
  <si>
    <t>Avsiktlig handling där fysisk egendom, utrustning eller infrastruktur förstörs, skadas eller försämras utan tillåtelse.</t>
  </si>
  <si>
    <t>Autentiseringsattack</t>
  </si>
  <si>
    <t>En autentiseringsattack innebär att någon försöker låtsas vara en legitim användare genom att kringgå eller knäcka autentisering (inloggning).</t>
  </si>
  <si>
    <t>Avlyssning (Eavesdropping)</t>
  </si>
  <si>
    <t>Obehörig insamling av information från nätverkstrafik, genom att utnyttja brister i kryptering eller protokollskydd, vilket möjliggör insyn i kommunikation.</t>
  </si>
  <si>
    <t xml:space="preserve">Elektriska störningar (Electrostatic Discharge ED) </t>
  </si>
  <si>
    <t>Störningar i spänning eller ström som påverkar utrustningens funktion genom att orsaka instabil drift eller skador.</t>
  </si>
  <si>
    <t>Elektrostatiska störningar ( Electrostatic Discharge ESD)</t>
  </si>
  <si>
    <t>Urladdning av statisk elektricitet som påverkar utrustning genom att skada komponenter.</t>
  </si>
  <si>
    <t xml:space="preserve">Elektromagnetiska störningar (Electromagnetic Interference EMI) </t>
  </si>
  <si>
    <t>Oönskade elektromagnetiska signaler som påverkar funktion i elektronisk eller nätverksutrustning, genom att inducera störningar i signaler, komponenter eller kommunikation, vilket kan leda till felaktig funktion eller instabil drift.</t>
  </si>
  <si>
    <t xml:space="preserve">Failover </t>
  </si>
  <si>
    <t>Automatisk eller manuell övergång från en aktiv komponent till en redundant komponent vid fel eller avbrott, för att upprätthålla funktion och tillgänglighet.</t>
  </si>
  <si>
    <t>Falsk eller komprometterad enhet</t>
  </si>
  <si>
    <t>En falsk enhet är något som utger sig för att vara legitimt men inte är det.</t>
  </si>
  <si>
    <t>Komprometterar</t>
  </si>
  <si>
    <t>Försämra säkerheten, integriteten eller förtroendet.</t>
  </si>
  <si>
    <t>Man-in-the-middle</t>
  </si>
  <si>
    <t>En MITM-attack innebär att någon i smyg avlyssnar eller påverkar kommunikationen mellan två system.</t>
  </si>
  <si>
    <t xml:space="preserve">Manipulation (Tampering) </t>
  </si>
  <si>
    <t>Manipulation (Tampering) – Obehörig förändring av konfiguration, funktion eller information i aktiv utrustning, genom att ansluta via exponerade gränssnitt, använda komprometterade autentiseringsuppgifter, utnyttja sårbarheter eller få åtkomst via interna nätverk, vilket möjliggör påverkan på funktion, data eller kommunikation.</t>
  </si>
  <si>
    <t>Nätverkssegmentering</t>
  </si>
  <si>
    <t>Uppdelning av nätverk i logiska eller fysiska segment för att isolera system, begränsa åtkomst och förhindra att incidenter eller angrepp sprids mellan olika delar av infrastrukturen.</t>
  </si>
  <si>
    <t xml:space="preserve">Obehörigt intrång </t>
  </si>
  <si>
    <t>Åtkomst till IT-system, nätverk eller fysisk infrastruktur utan godkänd behörighet, vilket möjliggör manipulation, avlyssning, störning eller skada på system och information.</t>
  </si>
  <si>
    <t>Obehörig åtkomst (Unauthorized Access)</t>
  </si>
  <si>
    <t>Obehörig åtkomst (Unauthorized Access) – Åtkomst till aktiv utrustning utan giltig behörighet, genom att ansluta via exponerade gränssnitt, använda komprometterade autentiseringsuppgifter, utnyttja sårbarheter eller få åtkomst via interna nätverk, vilket möjliggör påverkan på funktion, data eller kommunikation.</t>
  </si>
  <si>
    <t>Påverkan via tredje part</t>
  </si>
  <si>
    <t>Störning, avbrott eller säkerhetsincident som uppstår till följd av beroenden till externa leverantörer, tjänster eller aktörer.</t>
  </si>
  <si>
    <t xml:space="preserve">Resursuttömning </t>
  </si>
  <si>
    <t>Resursuttömning innebär att viktiga resurser som minne, CPU, lagring eller nätverk tar slut, vilket gör att systemet inte fungerar som det ska.</t>
  </si>
  <si>
    <t>Sessionskapning ((Session Hijacking)</t>
  </si>
  <si>
    <t>Angrepp där en angripare tar över en giltig session, genom att utnyttja brister i sessionshantering eller autentisering.</t>
  </si>
  <si>
    <t>Skadlig kod (Malware)</t>
  </si>
  <si>
    <t>Programvara som införs i aktiv utrustning i syfte att påverka funktion eller möjliggöra vidare attacker, genom att ansluta via exponerade gränssnitt, använda komprometterade autentiseringsuppgifter, utnyttja sårbarheter eller få åtkomst via interna nätverk, vilket möjliggör påverkan på funktion, data eller kommunikation.</t>
  </si>
  <si>
    <t xml:space="preserve">Skanning (Scanning / Reconnaissance) </t>
  </si>
  <si>
    <t>Identifiering av tjänster, portar och sårbarheter i aktiv utrustning, genom att systematiskt analysera nätverk och gränssnitt.</t>
  </si>
  <si>
    <t>Supply chain</t>
  </si>
  <si>
    <t>Den kedja av aktörer, resurser, processer och system som används för att producera, hantera och leverera varor, tjänster eller komponenter från leverantör till slutlig användning.</t>
  </si>
  <si>
    <t>Tidssynkronisering (NTP)</t>
  </si>
  <si>
    <t>NTP står för Network Time Protocol och är ett protokoll som används för att synkronisera klockan mellan datorer i ett nätverk.</t>
  </si>
  <si>
    <t>Tillgänglighetsattack</t>
  </si>
  <si>
    <t>Begrepp kopplat till säkerhet i aktiv utrustning, genom att ansluta via exponerade gränssnitt, använda komprometterade autentiseringsuppgifter, utnyttja sårbarheter eller få åtkomst via interna nätverk, vilket möjliggör påverkan på funktion, data eller kommunikation.</t>
  </si>
  <si>
    <t>Åtkomstkontrollistor (ACL):</t>
  </si>
  <si>
    <t>Regler eller listor som definierar vilka användare, system eller nätverk som får åtkomst till resurser samt vilken typ av åtkomst som är tillåten.</t>
  </si>
  <si>
    <t xml:space="preserve">Ändra eller injicera data </t>
  </si>
  <si>
    <t>Ändra data = manipulera det som redan finns. Injicera data = smyga in ny (ofta skadlig) information</t>
  </si>
  <si>
    <t>Överbelastningsattacker (DDoS)</t>
  </si>
  <si>
    <t>En DDoS-attack innebär att många datorer samtidigt skickar enorma mängder trafik mot en server eller tjänst för att överbelasta den så att den slutar fungera.</t>
  </si>
  <si>
    <r>
      <t>Analysobjekt:</t>
    </r>
    <r>
      <rPr>
        <sz val="12"/>
        <rFont val="Avenir Next LT Pro"/>
        <family val="2"/>
      </rPr>
      <t xml:space="preserve">  Aktiv utrustning</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</si>
  <si>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</si>
  <si>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</si>
  <si>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</si>
  <si>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</si>
  <si>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</si>
  <si>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</si>
  <si>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</si>
  <si>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</si>
  <si>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</si>
  <si>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</si>
  <si>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</si>
  <si>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</si>
  <si>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</si>
  <si>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</si>
  <si>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</si>
  <si>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</si>
  <si>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</si>
  <si>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</si>
  <si>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</si>
  <si>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</si>
  <si>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</si>
  <si>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</si>
  <si>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</si>
  <si>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</si>
  <si>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</si>
  <si>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</si>
  <si>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</si>
  <si>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</si>
  <si>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</si>
  <si>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</si>
  <si>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</si>
  <si>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</si>
  <si>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</si>
  <si>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</si>
  <si>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</si>
  <si>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</si>
  <si>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Händelsens kundpåverkan</t>
  </si>
  <si>
    <t>Värde AFL</t>
  </si>
  <si>
    <t>Händelsens förväntade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</si>
  <si>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</si>
  <si>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</si>
  <si>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</si>
  <si>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</si>
  <si>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</si>
  <si>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</si>
  <si>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</si>
  <si>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</si>
  <si>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</si>
  <si>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</si>
  <si>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</si>
  <si>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</si>
  <si>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</si>
  <si>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</si>
  <si>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</si>
  <si>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</si>
  <si>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Fysiska hot– Avsiktliga – människa - Obehörigt intrång</t>
  </si>
  <si>
    <t>En angripare genomför obehörigt intrång i kommunikationsutrymmet genom att kringgå fysiskt skydd eller utnyttja brister i tillträdeskontroll och får fysisk åtkomst till strömförsörjningsutrustning</t>
  </si>
  <si>
    <t xml:space="preserve">Skadegörelse på strömförsörjningsutrustning, vilket påverkar aktiv elektronisk kommunikationsutrustning och kan orsaka driftstörningar, kapacitetsbrist eller funktionsbortfall                                      </t>
  </si>
  <si>
    <t>[Skyddsbeskrivning]</t>
  </si>
  <si>
    <t>[Välj]</t>
  </si>
  <si>
    <t>[åtgärd]</t>
  </si>
  <si>
    <t>[text]</t>
  </si>
  <si>
    <t>[namn]</t>
  </si>
  <si>
    <t>[datum]</t>
  </si>
  <si>
    <t>2</t>
  </si>
  <si>
    <t>Fysiska hot – Avsiktliga – människa - Obehörigt intrång</t>
  </si>
  <si>
    <t>En angripare genomför obehörigt intrång i kommunikationsutrymmet genom att kringgå fysiskt skydd eller utnyttja brister i tillträdeskontroll och får fysisk åtkomst till aktiv kommunikationsutrustning</t>
  </si>
  <si>
    <t>Fysisk skadegörelse på aktiv kommunikationsutrustning, vilket kan orsaka driftstörningar, kapacitetsbrist eller funktionsbortfall</t>
  </si>
  <si>
    <t>3</t>
  </si>
  <si>
    <t>En angripare genomför obehörigt intrång i kommunikationsutrymmet genom att kringgå fysiskt skydd eller utnyttja brister i tillträdeskontroll och installerar otillåten utrustning i nätverket</t>
  </si>
  <si>
    <t>Obehörig åtkomst till nätverkstrafik och avlyssning av kommunikation, möjlighet till införande av skadlig kod eller spionage, vilket kan orsaka driftstörningar, kapacitetsbrist eller funktionsbortfall i aktiv kommunikationsutrustning</t>
  </si>
  <si>
    <t>R02</t>
  </si>
  <si>
    <t>Fysiska hot– Avsiktliga – människa - Stöld</t>
  </si>
  <si>
    <t xml:space="preserve">En angripare genomför obehörigt intrång i kommunikationsutrymmet genom att kringgå fysiskt skydd eller utnyttja brister i tillträdeskontroll och får fysisk åtkomst till aktiv kommunikationsutrustning
</t>
  </si>
  <si>
    <t>Stöld av aktiv kommunikationsutrustning, vilket kan orsaka driftstörningar, kapacitetsbrist eller funktionsbortfall                                                               OBS. Beakta inplacerad kundutrustnin</t>
  </si>
  <si>
    <t>R03</t>
  </si>
  <si>
    <t>Fysiska hot - Flera möjliga källor - Tekniskt fel</t>
  </si>
  <si>
    <t>Tekniskt fel uppstår i aktiv kommunikationsutrustning till följd av hårdvarufel, mjukvarufel eller felaktig konfiguration</t>
  </si>
  <si>
    <t>Driftstörningar, kapacitetsbrist eller funktionsbortfall i kommunikationstjänster</t>
  </si>
  <si>
    <t>R04</t>
  </si>
  <si>
    <t>Fysiska hot - Flera möjliga källor - Elektriska störningar i kommunikationsutrymme</t>
  </si>
  <si>
    <t>Elektriska störningar (spänningsfall, överspänning, transienter) uppstår i kommunikationsutrymmet till följd av variationer i elnätet, fel i strömförsörjning eller otillräckligt skydd mot störningar</t>
  </si>
  <si>
    <t>Störningar eller skador på aktiv kommunikationsutrustning, vilket kan orsaka driftstörningar, kapacitetsbrist eller funktionsbortfall</t>
  </si>
  <si>
    <t>R05</t>
  </si>
  <si>
    <t>Fysiska hot - Flera möjliga källor - Brand</t>
  </si>
  <si>
    <t>Brand uppstår i kommunikationsutrymmet till följd av tekniska fel, mänskliga handlingar eller extern påverkan</t>
  </si>
  <si>
    <t>Skador på aktiv kommunikationsutrustning och avbrott i drift, vilket kan kräva utrymning av driftcentralen och orsaka driftstörningar, kapacitetsbrist eller funktionsbortfall                                                                                                                             OBS. Beakta inplacerad kundutrustning</t>
  </si>
  <si>
    <t>R06</t>
  </si>
  <si>
    <t>Fysiska hot - Flera möjliga källor - Vattenskada</t>
  </si>
  <si>
    <t>Vattenskada uppstår i kommunikationsutrymmet till följd av läckage, översvämning, inträngande vatten eller annan extern påverkan</t>
  </si>
  <si>
    <t>Skador på aktiv kommunikationsutrustning och avbrott i drift, vilket kan orsaka driftstörningar, kapacitetsbrist eller funktionsbortfall                        OBS. Beakta inplacerad kundutrustning</t>
  </si>
  <si>
    <t>R07</t>
  </si>
  <si>
    <t xml:space="preserve">Fysiska hot - Flera möjliga källor - Elektromagnetiska störningar (EMI) i kommunikationsutrymmet </t>
  </si>
  <si>
    <t>Elektromagnetiska störningar (EMI) i kommunikationsutrymmet orsakar störningar i funktionen hos aktiv kommunikationsutrustning.</t>
  </si>
  <si>
    <t>Driftstörningar, kapacitetsbrist eller funktionsbortfall.                                      OBS. Beakta inplacerad kundutrustning</t>
  </si>
  <si>
    <t>R08</t>
  </si>
  <si>
    <t>Fysiska hot - Flera möjliga källor - Elektrostatiska störningar (ESD)</t>
  </si>
  <si>
    <t>Elektromagnetiska störningar (EMI) uppstår i kommunikationsutrymmet till följd av tekniska fel, extern påverkan eller närliggande utrustning som genererar elektromagnetiska fält</t>
  </si>
  <si>
    <t>R09</t>
  </si>
  <si>
    <t>Logiska hot– Avsiktliga – människa - Obehörig åtkomst</t>
  </si>
  <si>
    <t>En angripare använder komprometterade autentiseringsuppgifter för att få åtkomst till administrativa gränssnitt i aktiv kommunikationsutrustning genom att utnyttja brister i autentisering eller hantering av inloggningsuppgifter</t>
  </si>
  <si>
    <t>Obehöriga konfigurationsändringar i aktiv utrustning kan leda till avbrott, degradering eller felaktig styrning av kommunikationstjänster.</t>
  </si>
  <si>
    <t>En angripare utnyttjar sårbarheter i mjukvara, firmware eller autentiseringsmekanismer i aktiv kommunikationsutrustning genom att exploatera kända eller okända brister i systemet</t>
  </si>
  <si>
    <t>Komprometterad aktiv utrustning kan leda till manipulation av trafik, avbrott i kommunikationstjänster samt obehörig åtkomst till informationsflöden.</t>
  </si>
  <si>
    <t>En angripare får obehörig åtkomst till aktiv kommunikationsutrustning och utnyttjar dess funktioner genom att ändra konfiguration, trafikhantering eller systeminställningar</t>
  </si>
  <si>
    <t>Obehörig användning kan leda till felaktig trafikstyrning, störningar eller avbrott i kommunikationstjänster samt bristande kontroll över nätets funktion.</t>
  </si>
  <si>
    <t>R10</t>
  </si>
  <si>
    <t>Logiska hot– Avsiktliga – människa - Överbelastningsattack</t>
  </si>
  <si>
    <t>En angripare genomför överbelastningsattacker (DDoS) mot aktiv kommunikationsutrustning genom att skicka stora mängder trafik från distribuerade källor för att överbelasta systemets resurser</t>
  </si>
  <si>
    <t>Överbelastad aktiv utrustning leder till försämrad eller utebliven tillgänglighet i kommunikationstjänster samt risk för driftstörningar i anslutna system.</t>
  </si>
  <si>
    <t>R11</t>
  </si>
  <si>
    <t>Logiska hot– Avsiktliga – människa - Logiska hot – Avsiktliga – människa – Manipulation eller kapning av kommunikation</t>
  </si>
  <si>
    <t>En angripare manipulerar eller kapar kommunikation i aktiv kommunikationsutrustning genom att utnyttja brister i autentisering, integritetsskydd eller kryptering i kommunikationsprotokoll för att påverka dataöverföringen</t>
  </si>
  <si>
    <t>Manipulerad eller kapad kommunikation kan leda till felaktig datatrafik, avlyssning av information samt störningar eller avbrott i kommunikationstjänster.</t>
  </si>
  <si>
    <t>R12</t>
  </si>
  <si>
    <t>Logiska hot– Avsiktliga – människa - Sessionskapning (Session Hijacking))</t>
  </si>
  <si>
    <t>En angripare kapar giltiga sessioner i kommunikation som hanteras av aktiv utrustning genom att utnyttja brister i sessionshantering, autentisering eller kryptering för att ta över aktiva sessioner</t>
  </si>
  <si>
    <t>Kapade sessioner kan leda till obehörig åtkomst till information, manipulation av trafik samt störningar i kommunikationstjänster.</t>
  </si>
  <si>
    <t>R13</t>
  </si>
  <si>
    <t>Logiska hot– Avsiktliga – människa - Skanning (rekognosering)</t>
  </si>
  <si>
    <t>En angripare genomför skanning av aktiv kommunikationsutrustning genom att systematiskt identifiera öppna portar, aktiva tjänster och sårbarheter i systemet</t>
  </si>
  <si>
    <t>Skanning kan orsaka ökad belastning på aktiv utrustning samt exponera sårbarheter som möjliggör vidare attacker och potentiella driftstörningar.</t>
  </si>
  <si>
    <t>R14</t>
  </si>
  <si>
    <t>Logiska hot– Avsiktliga – människa - Kompromettering av kommunikationsutrustning</t>
  </si>
  <si>
    <t>En angripare komprometterar aktiv kommunikationsutrustning genom att utnyttja sårbarheter i mjukvara, firmware eller hanteringsgränssnitt för att få kontroll över systemet</t>
  </si>
  <si>
    <t>R15</t>
  </si>
  <si>
    <t>Logiska hot– Avsiktliga – människa - Datainjektion / datamanipulation</t>
  </si>
  <si>
    <t>En angripare ändrar eller injicerar data i aktiv kommunikationsutrustning genom att utnyttja sårbarheter eller bristande skydd i hanteringsgränssnitt för att påverka informationsflödet</t>
  </si>
  <si>
    <t>Manipulerad information kan leda till felaktig trafikstyrning, störningar i kommunikationstjänster samt bristande riktighet i data som passerar den aktiva utrustningen.</t>
  </si>
  <si>
    <t>R16</t>
  </si>
  <si>
    <t xml:space="preserve">Logiska hot– Avsiktliga – människa - Informationsläckage via obehörig åtkomst
</t>
  </si>
  <si>
    <t>En angripare får obehörig åtkomst till aktiv kommunikationsutrustning genom att utnyttja brister i autentisering, exponering av managementgränssnitt eller sårbarheter i mjukvara för att komma åt systemets funktioner och data</t>
  </si>
  <si>
    <t>Exponerad mjukvara eller konfigurationsdata kan leda till att sårbarheter identifieras, skyddsmekanismer kringgås samt att ytterligare attacker riktas mot den aktiva utrustningen.</t>
  </si>
  <si>
    <t>R17</t>
  </si>
  <si>
    <t>Logiska hot – Avsiktliga – människa – Obehörig åtkomst och kompromettering av aktiv kommunikationsutrustning</t>
  </si>
  <si>
    <t>En angripare etablerar obehörig åtkomst till aktiv kommunikationsutrustning och komprometterar dess funktion, konfiguration eller trafikhantering för att möjliggöra manipulation, avbrott eller vidare angrepp.</t>
  </si>
  <si>
    <t>Komprometterad aktiv utrustning kan leda till avbrott, degradering av kommunikationstjänster, manipulation av trafikflöden, obehörig övervakning eller vidare spridning i nätmiljön.</t>
  </si>
  <si>
    <t>R18</t>
  </si>
  <si>
    <t>Logiska hot– Avsiktliga – människa - Konfigurationsmanipulation</t>
  </si>
  <si>
    <t>En angripare ändrar konfiguration eller styrning i aktiv kommunikationsutrustning genom att utnyttja sårbarheter eller bristande åtkomstkontroller för att påverka systemets funktion och beteende</t>
  </si>
  <si>
    <t>Manipulerad aktiv utrustning kan leda till felaktig trafikhantering, störningar eller avbrott i kommunikationstjänster.</t>
  </si>
  <si>
    <t>R19</t>
  </si>
  <si>
    <t xml:space="preserve">Logiska hot– Avsiktliga – människa - Spoofing / falsk enhet </t>
  </si>
  <si>
    <t>En angripare ansluter en falsk eller komprometterad enhet i nätverket som utger sig för att vara legitim genom att efterlikna identifiering, autentisering eller nätverksbeteende</t>
  </si>
  <si>
    <t>En falsk enhet kan leda till felaktig trafikstyrning, avlyssning av kommunikation samt störningar eller avbrott i kommunikationstjänster.</t>
  </si>
  <si>
    <t>R20</t>
  </si>
  <si>
    <t>Logiska hot– Avsiktliga – människa - Införande av skadlig kod</t>
  </si>
  <si>
    <t>En angripare installerar eller injicerar skadlig kod i aktiv kommunikationsutrustning genom exploatering av sårbarheter i mjukvara, firmware eller brister i autentisering och åtkomstkontroller för att etablera kvarstående eller dold åtkomst samt påverka systemets funktion.</t>
  </si>
  <si>
    <t>Skadlig kod i aktiv utrustning kan leda till ihållande kompromettering, manipulation av trafik, avbrott i kommunikationstjänster samt försvårad upptäckt och återställning av drift.</t>
  </si>
  <si>
    <t>R21</t>
  </si>
  <si>
    <t>Logiska hot– Avsiktliga – människa - Datamanipulation</t>
  </si>
  <si>
    <t>En angripare ändrar information i aktiv kommunikationsutrustning genom att utnyttja sårbarheter eller brister i åtkomstkontroller för att påverka hur data behandlas och vidarebefordras</t>
  </si>
  <si>
    <t>Manipulerad information kan leda till felaktig trafikstyrning, störningar i kommunikationstjänster samt bristande riktighet i data.</t>
  </si>
  <si>
    <t>R22</t>
  </si>
  <si>
    <t>Logiska hot– Avsiktliga – människa - Obehörig åtkomst med informationsläckage</t>
  </si>
  <si>
    <t>En angripare får obehörig åtkomst till aktiv kommunikationsutrustning genom att utnyttja sårbarheter eller brister i autentisering och åtkomstkontroller för att få tillgång till systemets data och funktioner</t>
  </si>
  <si>
    <t>Exponerad information kan leda till att sårbarheter identifieras, skyddsmekanismer kringgås samt att ytterligare attacker riktas mot den aktiva utrustningen och relaterade system.</t>
  </si>
  <si>
    <t>R23</t>
  </si>
  <si>
    <t>Logiska hot– Avsiktliga – människa - Avlyssning (eavesdropping)</t>
  </si>
  <si>
    <t>En angripare avlyssnar trafik som passerar aktiv kommunikationsutrustning genom att utnyttja svagheter i kryptering eller protokollskydd för att få tillgång till information i kommunikationen</t>
  </si>
  <si>
    <t>Avlyssnad kommunikation kan leda till exponering av känslig information samt möjliggöra vidare attacker mot system och aktiv utrustning.</t>
  </si>
  <si>
    <t>R24</t>
  </si>
  <si>
    <t>Logiska hot– Avsiktliga – människa - Man-in-the-middle (MITM)</t>
  </si>
  <si>
    <t>En angripare placerar sig mellan kommunicerande parter (man-in-the-middle) genom att utnyttja brister i autentisering, kryptering eller nätverksprotokoll och påverkar eller avlyssnar trafik som hanteras av aktiv kommunikationsutrustning</t>
  </si>
  <si>
    <t>Manipulerad eller avlyssnad kommunikation kan leda till exponering av känslig information, felaktig dataöverföring samt störningar i kommunikationstjänster.</t>
  </si>
  <si>
    <t>R25</t>
  </si>
  <si>
    <t>Logiska hot– Avsiktliga – människa - Manipulation av protokoll/data (data integrity attack)</t>
  </si>
  <si>
    <t>En angripare får aktiv kommunikationsutrustning att använda felaktig eller otillförlitlig information genom att utnyttja brister i validering eller autentisering av protokoll och datakällor för att påverka hur systemet tolkar och hanterar information</t>
  </si>
  <si>
    <t>Felaktig information kan leda till felaktig trafikstyrning, instabilitet i nätet samt störningar i kommunikationstjänster.</t>
  </si>
  <si>
    <t>R26</t>
  </si>
  <si>
    <t>Logiska hot– Avsiktliga – människa - Kodexekvering (RCE – Remote Code Execution)</t>
  </si>
  <si>
    <t>En angripare utnyttjar sårbarheter i aktiv kommunikationsutrustning för att exekvera obehörig kod genom att exploatera brister i mjukvara eller firmware</t>
  </si>
  <si>
    <t>Obehörig kodexekvering kan leda till full kontroll över aktiv utrustning, manipulation av funktion och trafik samt avbrott i kommunikationstjänster.</t>
  </si>
  <si>
    <t>R27</t>
  </si>
  <si>
    <t>En angripare manipulerar konfiguration eller funktion i aktiv kommunikationsutrustning genom att utnyttja brister i autentisering eller exponerade managementgränssnitt för att påverka systemets beteende</t>
  </si>
  <si>
    <t>R28</t>
  </si>
  <si>
    <t>Logiska hot– Avsiktliga – människa</t>
  </si>
  <si>
    <t>En insider med behörig åtkomst missbrukar sina rättigheter i aktiv kommunikationsutrustning genom att utnyttja brister i åtkomstkontroller för att ändra konfiguration eller funktion</t>
  </si>
  <si>
    <t>Missbruk av legitim åtkomst kan leda till manipulation av funktion och trafik, störningar i kommunikationstjänster samt obehörig exponering av information.</t>
  </si>
  <si>
    <t>R29</t>
  </si>
  <si>
    <t>Logiska hot– Avsiktliga – människa - Insiderhot (missbruk av behörigheter)</t>
  </si>
  <si>
    <t>En angripare påverkar uppdateringsprocessen för aktiv kommunikationsutrustning genom ett supply chain-angrepp och installerar manipulerad eller skadlig mjukvara genom att utnyttja brister i autentisering, integritetsskydd eller tillit i leveranskedjan för att kompromettera systemet</t>
  </si>
  <si>
    <t>Manipulerade uppdateringar kan leda till komprometterad aktiv utrustning, införande av skadlig funktionalitet samt långvarig påverkan på kommunikationstjänster.</t>
  </si>
  <si>
    <t>R30</t>
  </si>
  <si>
    <t>Logiska – Avsiktliga – människa - Autentiseringsattack (brute force)</t>
  </si>
  <si>
    <t>En angripare genomför en autentiseringsattack med upprepade inloggningsförsök mot autentiseringsmekanismer i aktiv kommunikationsutrustning, exempelvis lösenord eller autentiseringstoken, för att kringgå eller kompromettera autentiseringen</t>
  </si>
  <si>
    <t>Lyckade brute force-attacker kan leda till obehörig åtkomst till aktiv utrustning, vilket möjliggör vidare manipulation, störningar eller avbrott i kommunikationstjänster.</t>
  </si>
  <si>
    <t>R31</t>
  </si>
  <si>
    <t xml:space="preserve">Logiska – Avsiktliga – människa - Påverkan via tredje part </t>
  </si>
  <si>
    <t>En angripare påverkar tjänster eller system som aktiv kommunikationsutrustning är beroende av, exempelvis stödsystem, externa tjänster eller infrastruktur</t>
  </si>
  <si>
    <t>En angripare riktar attacker mot externa beroenden till aktiv utrustning, exempelvis stödtjänster eller infrastrukturtjänster, vilket påverkar dess funktion och tillgänglighet.</t>
  </si>
  <si>
    <t>R32</t>
  </si>
  <si>
    <t>Logiskt hot - Människa - Avsiktligt - AI-stödd rekognosering mot aktiva system</t>
  </si>
  <si>
    <t>En angripare använder AI för att kartlägga aktiv nätutrustning, managementgränssnitt och nätarkitektur.</t>
  </si>
  <si>
    <t>Ökad förståelse för nätarkitektur möjliggör riktade angrepp mot kritiska kommunikationsnoder.</t>
  </si>
  <si>
    <t>R33</t>
  </si>
  <si>
    <t>Logiskt hot - Människa - Avsiktligt - AI-stödd sårbarhetsidentifiering i aktiva system</t>
  </si>
  <si>
    <t>En angripare aktör använder AI för att identifiera sårbarheter i switchar, routrar och transmissionsutrustning.</t>
  </si>
  <si>
    <t>Risk för exploatering som orsakar avbrott, degradering eller manipulation av trafikflöden.</t>
  </si>
  <si>
    <t>R34</t>
  </si>
  <si>
    <t>Logiskt hot - Människa - Avsiktligt - AI-stödd identifiering och exploatering av säkerhetsrelaterade sårbarheter</t>
  </si>
  <si>
    <t>Extern aktör använder AI för att identifiera svagheter i säkerhetsfunktioner, säkerhetsarkitektur eller skyddsmekanismer för att skapa obehörig åtkomst, kringgå skydd eller möjliggöra sabotage.</t>
  </si>
  <si>
    <t>Kringgående av säkerhetskontroller, obehörig åtkomst till kritiska system, manipulation av systemfunktioner eller avsiktliga driftstörningar.</t>
  </si>
  <si>
    <t>R35</t>
  </si>
  <si>
    <t>Logiska hot – Oavsiktliga – människa - Felaktig konfiguration av nätutrustning</t>
  </si>
  <si>
    <t>Felaktiga inställningar i aktiv kommunikationsutrustning, exempelvis i åtkomstkontrollistor (ACL), routing eller VLAN, till följd av bristande konfiguration, ändringshantering eller kompetens</t>
  </si>
  <si>
    <t>Påverkan på aktiv utrustning genom felaktig funktion och styrning av trafik. Kan leda till felrouting, exponering av management-gränssnitt samt störningar i kommunikation.</t>
  </si>
  <si>
    <t>R36</t>
  </si>
  <si>
    <t>Logiska hot – Oavsiktliga – människa - Bristande nätverkssegmentering</t>
  </si>
  <si>
    <t>Otillräcklig nätverkssegmentering i aktiv kommunikationsinfrastruktur till följd av bristande design, konfiguration eller implementering av nätverkszoner</t>
  </si>
  <si>
    <t>Påverkan på aktiv utrustning genom att flera noder påverkas samtidigt. Kan leda till spridning av intrång och bredare störningar i kommunikation.</t>
  </si>
  <si>
    <t>R37</t>
  </si>
  <si>
    <t>Logiska hot – Oavsiktliga – människa - Otillräcklig övervakning</t>
  </si>
  <si>
    <t>Bristande loggning och övervakning i aktiv kommunikationsutrustning till följd av att loggar saknas, inte samlas in eller inte analyseras</t>
  </si>
  <si>
    <t>Påverkan på aktiv utrustning genom att avvikelser inte upptäcks. Förlänger intrång och fel i kommunikation samt försvårar felsökning.</t>
  </si>
  <si>
    <t>R38</t>
  </si>
  <si>
    <t>Logiska hot – Oavsiktliga – människa - Felaktig tidssynkronisering (NTP)</t>
  </si>
  <si>
    <t>Felaktig tidssynkronisering (NTP) i aktiv kommunikationsutrustning till följd av bristande konfiguration, felaktiga tidskällor eller störningar i tidssynkroniseringstjänster</t>
  </si>
  <si>
    <t>Påverkan på aktiv utrustning genom felaktiga loggar och autentisering. Försvårar analys, korrelation och styrning av nätet.</t>
  </si>
  <si>
    <t>R39</t>
  </si>
  <si>
    <t>Logiska hot – Oavsiktliga – människa - Resursuttömning</t>
  </si>
  <si>
    <t>Resursuttömning i aktiv kommunikationsutrustning, exempelvis CPU, minne eller buffertar, till följd av hög belastning, felaktig dimensionering eller bristande resurskontroll</t>
  </si>
  <si>
    <t>Påverkan på aktiv utrustning genom degraderad funktion eller avbrott. Kan leda till paketförluster, latens och störningar i kommunikation.</t>
  </si>
  <si>
    <t>R40</t>
  </si>
  <si>
    <t>Logiska hot – Oavsiktliga – människa - Bristande patchning / föråldrad firmware</t>
  </si>
  <si>
    <t>Bristande patchning eller föråldrad firmware i aktiv kommunikationsutrustning till följd av bristande uppdateringsrutiner, underhåll eller livscykelhantering</t>
  </si>
  <si>
    <t>Påverkan på aktiv utrustning genom ökad risk för exploatering och driftproblem. Kan leda till kompromettering och störningar.</t>
  </si>
  <si>
    <t>R41</t>
  </si>
  <si>
    <t>Logiska hot – Oavsiktliga – människa - Bristande redundans / failover</t>
  </si>
  <si>
    <t>Bristande redundans eller failover i aktiv kommunikationsutrustning till följd av utebliven redundans, felaktig konfiguration eller brister i failover-mekanismer</t>
  </si>
  <si>
    <t>Påverkan på aktiv utrustning genom avbrott vid fel. Kan leda till utebliven failover och påverkan på kommunikationstjänster.</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</si>
  <si>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</si>
  <si>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</si>
  <si>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</si>
  <si>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</si>
  <si>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</si>
  <si>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</si>
  <si>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</si>
  <si>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</si>
  <si>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</si>
  <si>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</si>
  <si>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</si>
  <si>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</si>
  <si>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</si>
  <si>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t>R42</t>
  </si>
  <si>
    <t>R43</t>
  </si>
  <si>
    <t>R44</t>
  </si>
  <si>
    <t>R45</t>
  </si>
  <si>
    <t>R46</t>
  </si>
  <si>
    <t>R47</t>
  </si>
  <si>
    <t>R48</t>
  </si>
  <si>
    <t>R49</t>
  </si>
  <si>
    <t>R50</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</si>
  <si>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</si>
  <si>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</si>
  <si>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</si>
  <si>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</si>
  <si>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</si>
  <si>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</si>
  <si>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</si>
  <si>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</si>
  <si>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</si>
  <si>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</si>
  <si>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</si>
  <si>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</si>
  <si>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</si>
  <si>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</si>
  <si>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</si>
  <si>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</si>
  <si>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</si>
  <si>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</si>
  <si>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</si>
  <si>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</si>
  <si>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</si>
  <si>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</si>
  <si>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</si>
  <si>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</si>
  <si>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</si>
  <si>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</si>
  <si>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</si>
  <si>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</si>
  <si>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</si>
  <si>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</si>
  <si>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</si>
  <si>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</si>
  <si>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</si>
  <si>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</si>
  <si>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</si>
  <si>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</si>
  <si>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</si>
  <si>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</si>
  <si>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</si>
  <si>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</si>
  <si>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Avbrottets kundpåverkan</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</si>
  <si>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</si>
  <si>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</si>
  <si>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</si>
  <si>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</si>
  <si>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</si>
  <si>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</si>
  <si>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</si>
  <si>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</si>
  <si>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</si>
  <si>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</si>
  <si>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</si>
  <si>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</si>
  <si>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</si>
  <si>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</si>
  <si>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</si>
  <si>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Avbrottets förväntad längd</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</si>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</sst>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
      <sz val="12"/>
      <color rgb="FF374151"/>
      <name val="Avenir Next LT Pro"/>
      <family val="2"/>
    </font>
    <font>
      <sz val="10"/>
      <color theme="1"/>
      <name val="Avenir Next LT Pro"/>
      <family val="2"/>
    </font>
  </fonts>
  <fills count="12">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5">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17" fillId="5" borderId="0" xfId="0" applyNumberFormat="1" applyFont="1" applyFill="1" applyAlignment="1">
      <alignment horizontal="center" vertical="center"/>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31" fillId="5" borderId="0" xfId="0" applyFont="1" applyFill="1"/>
    <xf numFmtId="0" fontId="4" fillId="5" borderId="0" xfId="0" applyFont="1" applyFill="1" applyAlignment="1">
      <alignment horizontal="center"/>
    </xf>
    <xf numFmtId="49" fontId="4" fillId="0" borderId="0" xfId="0" applyNumberFormat="1" applyFont="1" applyAlignment="1">
      <alignment horizontal="center" vertical="top" wrapText="1"/>
    </xf>
    <xf numFmtId="49" fontId="16" fillId="2" borderId="0" xfId="0" applyNumberFormat="1" applyFont="1" applyFill="1" applyAlignment="1">
      <alignment horizontal="center" vertical="top" wrapText="1"/>
    </xf>
    <xf numFmtId="49" fontId="17" fillId="5" borderId="0" xfId="0" applyNumberFormat="1" applyFont="1" applyFill="1" applyAlignment="1">
      <alignment horizontal="center" vertical="top"/>
    </xf>
    <xf numFmtId="0" fontId="4" fillId="5" borderId="0" xfId="0" applyFont="1" applyFill="1" applyAlignment="1">
      <alignment horizontal="center" vertical="top"/>
    </xf>
    <xf numFmtId="1" fontId="16" fillId="2" borderId="0" xfId="0" applyNumberFormat="1" applyFont="1" applyFill="1" applyAlignment="1">
      <alignment horizontal="left" vertical="top" wrapText="1"/>
    </xf>
    <xf numFmtId="1" fontId="16" fillId="11" borderId="0" xfId="0" applyNumberFormat="1" applyFont="1" applyFill="1" applyAlignment="1">
      <alignment horizontal="center" vertical="top" wrapText="1"/>
    </xf>
    <xf numFmtId="1" fontId="16" fillId="11" borderId="0" xfId="0" applyNumberFormat="1" applyFont="1" applyFill="1" applyAlignment="1">
      <alignment horizontal="left" vertical="top" wrapText="1"/>
    </xf>
    <xf numFmtId="49" fontId="16" fillId="2" borderId="24" xfId="0" applyNumberFormat="1" applyFont="1" applyFill="1" applyBorder="1" applyAlignment="1">
      <alignment horizontal="left" vertical="top" wrapText="1"/>
    </xf>
    <xf numFmtId="0" fontId="4" fillId="0" borderId="1" xfId="0" applyFont="1" applyBorder="1" applyAlignment="1">
      <alignment vertical="top" wrapText="1"/>
    </xf>
    <xf numFmtId="0" fontId="32" fillId="0" borderId="1" xfId="0" applyFont="1" applyBorder="1" applyAlignment="1">
      <alignment vertical="top" wrapText="1"/>
    </xf>
    <xf numFmtId="0" fontId="12" fillId="0" borderId="1" xfId="0" applyFont="1" applyBorder="1" applyAlignment="1">
      <alignment vertical="top" wrapText="1"/>
    </xf>
    <xf numFmtId="0" fontId="4" fillId="5" borderId="1" xfId="0" applyFont="1" applyFill="1" applyBorder="1" applyAlignment="1">
      <alignment vertical="top" wrapText="1"/>
    </xf>
    <xf numFmtId="0" fontId="4" fillId="5" borderId="1" xfId="0" applyFont="1" applyFill="1" applyBorder="1" applyAlignment="1">
      <alignment wrapText="1"/>
    </xf>
    <xf numFmtId="0" fontId="4" fillId="5" borderId="1" xfId="0" applyFont="1" applyFill="1" applyBorder="1" applyAlignment="1">
      <alignment vertical="top"/>
    </xf>
    <xf numFmtId="0" fontId="4" fillId="0" borderId="1" xfId="0" applyFont="1" applyBorder="1" applyAlignment="1">
      <alignment wrapText="1"/>
    </xf>
    <xf numFmtId="0" fontId="33" fillId="2" borderId="0" xfId="0" applyFont="1" applyFill="1" applyAlignment="1">
      <alignmen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center"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EBE9E1"/>
      <color rgb="FFFFD966"/>
      <color rgb="FF729D74"/>
      <color rgb="FFF5F5ED"/>
      <color rgb="FFE3E3E1"/>
      <color rgb="FFFF990A"/>
      <color rgb="FF39505C"/>
      <color rgb="FFC09200"/>
      <color rgb="FFFFC0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104081</xdr:colOff>
      <xdr:row>6</xdr:row>
      <xdr:rowOff>83373</xdr:rowOff>
    </xdr:from>
    <xdr:to>
      <xdr:col>12</xdr:col>
      <xdr:colOff>322729</xdr:colOff>
      <xdr:row>25</xdr:row>
      <xdr:rowOff>125506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785399" y="1266714"/>
          <a:ext cx="7713142" cy="3789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p>
        <a:p>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392206</xdr:colOff>
      <xdr:row>27</xdr:row>
      <xdr:rowOff>13448</xdr:rowOff>
    </xdr:from>
    <xdr:to>
      <xdr:col>12</xdr:col>
      <xdr:colOff>89649</xdr:colOff>
      <xdr:row>48</xdr:row>
      <xdr:rowOff>103658</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92206" y="5338483"/>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1644418</xdr:colOff>
      <xdr:row>4</xdr:row>
      <xdr:rowOff>56767</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1334866</xdr:colOff>
      <xdr:row>6</xdr:row>
      <xdr:rowOff>117645</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754348</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10:AB55" insertRowShift="1" totalsRowShown="0" headerRowDxfId="59" dataDxfId="58">
  <autoFilter ref="A10:AB55" xr:uid="{00000000-0009-0000-0100-000002000000}"/>
  <sortState xmlns:xlrd2="http://schemas.microsoft.com/office/spreadsheetml/2017/richdata2" ref="A11:U54">
    <sortCondition ref="A10:A54"/>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IF(I11="Mycket låg",1,(IF(I11="Låg",2,(IF(I11="Medel",3,(IF(I11="Hög",4,(IF(I11="Mycket hög",5,0)))))))))</calculatedColumnFormula>
    </tableColumn>
    <tableColumn id="19" xr3:uid="{947A0445-964A-4D4A-AA81-BD8E5DF0DD7A}" name="Samhälls-konsekvenser" dataDxfId="49"/>
    <tableColumn id="18" xr3:uid="{9E8E1ADA-46AE-41C4-92E0-EC597A72F70E}" name="Värde KP" dataDxfId="48">
      <calculatedColumnFormula>IF(K11="Liten",1,(IF(K11="Medel",2,(IF(K11="Stor",3,0)))))</calculatedColumnFormula>
    </tableColumn>
    <tableColumn id="17" xr3:uid="{147B8A04-8562-4FCB-A74E-EE363B27BA20}" name="Händelsens kundpåverkan" dataDxfId="47"/>
    <tableColumn id="16" xr3:uid="{4CE34C77-0F2F-4808-A387-C5386DD6DFDB}" name="Värde AFL" dataDxfId="46">
      <calculatedColumnFormula>IF(M11="Kort",1,(IF(M11="Medel",2,(IF(M11="Lång",3,0)))))</calculatedColumnFormula>
    </tableColumn>
    <tableColumn id="15" xr3:uid="{BC27FE06-0575-43B5-88BC-639566FA39C5}" name="Händelsens förväntade längd" dataDxfId="45"/>
    <tableColumn id="11" xr3:uid="{9F286F0A-8480-42E4-860A-097BC0177D23}" name="Värde AGO" dataDxfId="44">
      <calculatedColumnFormula>IF(O11="Lokalt",1,(IF(O11="Regionalt",2,(IF(O11="Nationellt",3,0)))))</calculatedColumnFormula>
    </tableColumn>
    <tableColumn id="10" xr3:uid="{4A19AF3E-B824-4E6D-B64F-2888552714F0}" name="Geografisk omfattning" dataDxfId="43"/>
    <tableColumn id="21" xr3:uid="{EB750985-4F9E-40B6-AAEF-970B48D3ECAE}" name="Summativt TK" dataDxfId="42">
      <calculatedColumnFormula>(H11*3+J11+L11+N11)</calculatedColumnFormula>
    </tableColumn>
    <tableColumn id="9" xr3:uid="{00000000-0010-0000-0000-000009000000}" name="Värde SN" dataDxfId="41">
      <calculatedColumnFormula>IF(R11="Låg",1,(IF(R11="Medelhög",2,(IF(R11="Hög",3,(IF(R11="Mycket hög",4,0)))))))</calculatedColumnFormula>
    </tableColumn>
    <tableColumn id="12" xr3:uid="{00000000-0010-0000-0000-00000C000000}" name="Sannolikhetsnivå" dataDxfId="40"/>
    <tableColumn id="7" xr3:uid="{00000000-0010-0000-0000-000007000000}" name="TK*S" dataDxfId="39">
      <calculatedColumnFormula>IF(Q11="","",P11*Q11)</calculatedColumnFormula>
    </tableColumn>
    <tableColumn id="5" xr3:uid="{00000000-0010-0000-0000-000005000000}" name="Risknivå" dataDxfId="38">
      <calculatedColumnFormula>IF(S11=0,"",IF(S11&lt;=30, "Låg", IF(S11&lt;=40, "Medel", IF(S11&lt;=70,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B6" sqref="B6"/>
    </sheetView>
  </sheetViews>
  <sheetFormatPr defaultColWidth="8.83203125" defaultRowHeight="15.5" x14ac:dyDescent="0.35"/>
  <cols>
    <col min="1" max="16384" width="8.83203125" style="18"/>
  </cols>
  <sheetData>
    <row r="6" spans="2:2" x14ac:dyDescent="0.35">
      <c r="B6" s="103"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D36"/>
  <sheetViews>
    <sheetView zoomScale="80" zoomScaleNormal="80" workbookViewId="0">
      <selection activeCell="B35" sqref="B35"/>
    </sheetView>
  </sheetViews>
  <sheetFormatPr defaultColWidth="9" defaultRowHeight="15.5" x14ac:dyDescent="0.35"/>
  <cols>
    <col min="1" max="1" width="2.08203125" style="39" customWidth="1"/>
    <col min="2" max="2" width="41.5" style="39" customWidth="1"/>
    <col min="3" max="3" width="126.58203125" style="39" customWidth="1"/>
    <col min="4" max="16384" width="9" style="39"/>
  </cols>
  <sheetData>
    <row r="2" spans="2:4" ht="23" x14ac:dyDescent="0.5">
      <c r="B2" s="98" t="s">
        <v>1</v>
      </c>
      <c r="C2" s="98" t="s">
        <v>2</v>
      </c>
    </row>
    <row r="3" spans="2:4" x14ac:dyDescent="0.35">
      <c r="B3" s="113" t="s">
        <v>3</v>
      </c>
      <c r="C3" s="113" t="s">
        <v>4</v>
      </c>
      <c r="D3" s="18"/>
    </row>
    <row r="4" spans="2:4" ht="62" x14ac:dyDescent="0.35">
      <c r="B4" s="113" t="s">
        <v>5</v>
      </c>
      <c r="C4" s="113" t="s">
        <v>6</v>
      </c>
      <c r="D4" s="18"/>
    </row>
    <row r="5" spans="2:4" ht="34.5" customHeight="1" x14ac:dyDescent="0.35">
      <c r="B5" s="115" t="s">
        <v>7</v>
      </c>
      <c r="C5" s="115" t="s">
        <v>8</v>
      </c>
      <c r="D5" s="18"/>
    </row>
    <row r="6" spans="2:4" ht="23.15" customHeight="1" x14ac:dyDescent="0.35">
      <c r="B6" s="115" t="s">
        <v>9</v>
      </c>
      <c r="C6" s="115" t="s">
        <v>10</v>
      </c>
      <c r="D6" s="18"/>
    </row>
    <row r="7" spans="2:4" ht="36.65" customHeight="1" x14ac:dyDescent="0.35">
      <c r="B7" s="113" t="s">
        <v>11</v>
      </c>
      <c r="C7" s="114" t="s">
        <v>12</v>
      </c>
      <c r="D7" s="18"/>
    </row>
    <row r="8" spans="2:4" ht="31" customHeight="1" x14ac:dyDescent="0.35">
      <c r="B8" s="116" t="s">
        <v>13</v>
      </c>
      <c r="C8" s="117" t="s">
        <v>14</v>
      </c>
      <c r="D8" s="18"/>
    </row>
    <row r="9" spans="2:4" ht="23.15" customHeight="1" x14ac:dyDescent="0.35">
      <c r="B9" s="116" t="s">
        <v>15</v>
      </c>
      <c r="C9" s="116" t="s">
        <v>16</v>
      </c>
      <c r="D9" s="18"/>
    </row>
    <row r="10" spans="2:4" ht="23.15" customHeight="1" x14ac:dyDescent="0.35">
      <c r="B10" s="118" t="s">
        <v>17</v>
      </c>
      <c r="C10" s="116" t="s">
        <v>18</v>
      </c>
      <c r="D10" s="18"/>
    </row>
    <row r="11" spans="2:4" ht="23.15" customHeight="1" x14ac:dyDescent="0.35">
      <c r="B11" s="118"/>
      <c r="C11" s="116"/>
      <c r="D11" s="18"/>
    </row>
    <row r="12" spans="2:4" ht="33" customHeight="1" x14ac:dyDescent="0.35">
      <c r="B12" s="113" t="s">
        <v>19</v>
      </c>
      <c r="C12" s="113" t="s">
        <v>20</v>
      </c>
      <c r="D12" s="18"/>
    </row>
    <row r="13" spans="2:4" ht="35.15" customHeight="1" x14ac:dyDescent="0.35">
      <c r="B13" s="113" t="s">
        <v>21</v>
      </c>
      <c r="C13" s="113" t="s">
        <v>22</v>
      </c>
      <c r="D13" s="18"/>
    </row>
    <row r="14" spans="2:4" ht="31" x14ac:dyDescent="0.35">
      <c r="B14" s="113" t="s">
        <v>23</v>
      </c>
      <c r="C14" s="113" t="s">
        <v>24</v>
      </c>
      <c r="D14" s="18"/>
    </row>
    <row r="15" spans="2:4" ht="37" customHeight="1" x14ac:dyDescent="0.35">
      <c r="B15" s="113" t="s">
        <v>25</v>
      </c>
      <c r="C15" s="113" t="s">
        <v>26</v>
      </c>
      <c r="D15" s="18"/>
    </row>
    <row r="16" spans="2:4" ht="31" x14ac:dyDescent="0.35">
      <c r="B16" s="113" t="s">
        <v>27</v>
      </c>
      <c r="C16" s="113" t="s">
        <v>28</v>
      </c>
      <c r="D16" s="18"/>
    </row>
    <row r="17" spans="2:4" ht="31" x14ac:dyDescent="0.35">
      <c r="B17" s="113" t="s">
        <v>29</v>
      </c>
      <c r="C17" s="119" t="s">
        <v>30</v>
      </c>
      <c r="D17" s="18"/>
    </row>
    <row r="18" spans="2:4" x14ac:dyDescent="0.35">
      <c r="B18" s="113" t="s">
        <v>31</v>
      </c>
      <c r="C18" s="113" t="s">
        <v>32</v>
      </c>
      <c r="D18" s="18"/>
    </row>
    <row r="19" spans="2:4" x14ac:dyDescent="0.35">
      <c r="B19" s="113" t="s">
        <v>33</v>
      </c>
      <c r="C19" s="113" t="s">
        <v>34</v>
      </c>
      <c r="D19" s="18"/>
    </row>
    <row r="20" spans="2:4" x14ac:dyDescent="0.35">
      <c r="B20" s="113" t="s">
        <v>35</v>
      </c>
      <c r="C20" s="113" t="s">
        <v>36</v>
      </c>
      <c r="D20" s="18"/>
    </row>
    <row r="21" spans="2:4" ht="46.5" x14ac:dyDescent="0.35">
      <c r="B21" s="113" t="s">
        <v>37</v>
      </c>
      <c r="C21" s="113" t="s">
        <v>38</v>
      </c>
      <c r="D21" s="18"/>
    </row>
    <row r="22" spans="2:4" ht="31" x14ac:dyDescent="0.35">
      <c r="B22" s="113" t="s">
        <v>39</v>
      </c>
      <c r="C22" s="113" t="s">
        <v>40</v>
      </c>
      <c r="D22" s="18"/>
    </row>
    <row r="23" spans="2:4" ht="31" x14ac:dyDescent="0.35">
      <c r="B23" s="113" t="s">
        <v>41</v>
      </c>
      <c r="C23" s="113" t="s">
        <v>42</v>
      </c>
      <c r="D23" s="18"/>
    </row>
    <row r="24" spans="2:4" ht="46.5" x14ac:dyDescent="0.35">
      <c r="B24" s="113" t="s">
        <v>43</v>
      </c>
      <c r="C24" s="113" t="s">
        <v>44</v>
      </c>
      <c r="D24" s="18"/>
    </row>
    <row r="25" spans="2:4" x14ac:dyDescent="0.35">
      <c r="B25" s="113" t="s">
        <v>45</v>
      </c>
      <c r="C25" s="113" t="s">
        <v>46</v>
      </c>
      <c r="D25" s="18"/>
    </row>
    <row r="26" spans="2:4" ht="31" x14ac:dyDescent="0.35">
      <c r="B26" s="113" t="s">
        <v>47</v>
      </c>
      <c r="C26" s="113" t="s">
        <v>48</v>
      </c>
      <c r="D26" s="18"/>
    </row>
    <row r="27" spans="2:4" x14ac:dyDescent="0.35">
      <c r="B27" s="113" t="s">
        <v>49</v>
      </c>
      <c r="C27" s="113" t="s">
        <v>50</v>
      </c>
      <c r="D27" s="18"/>
    </row>
    <row r="28" spans="2:4" ht="46.5" x14ac:dyDescent="0.35">
      <c r="B28" s="113" t="s">
        <v>51</v>
      </c>
      <c r="C28" s="113" t="s">
        <v>52</v>
      </c>
      <c r="D28" s="18"/>
    </row>
    <row r="29" spans="2:4" x14ac:dyDescent="0.35">
      <c r="B29" s="113" t="s">
        <v>53</v>
      </c>
      <c r="C29" s="113" t="s">
        <v>54</v>
      </c>
      <c r="D29" s="18"/>
    </row>
    <row r="30" spans="2:4" ht="31" x14ac:dyDescent="0.35">
      <c r="B30" s="113" t="s">
        <v>55</v>
      </c>
      <c r="C30" s="113" t="s">
        <v>56</v>
      </c>
      <c r="D30" s="18"/>
    </row>
    <row r="31" spans="2:4" x14ac:dyDescent="0.35">
      <c r="B31" s="113" t="s">
        <v>57</v>
      </c>
      <c r="C31" s="113" t="s">
        <v>58</v>
      </c>
    </row>
    <row r="32" spans="2:4" ht="46.5" x14ac:dyDescent="0.35">
      <c r="B32" s="113" t="s">
        <v>59</v>
      </c>
      <c r="C32" s="113" t="s">
        <v>60</v>
      </c>
    </row>
    <row r="33" spans="2:3" ht="31" x14ac:dyDescent="0.35">
      <c r="B33" s="113" t="s">
        <v>61</v>
      </c>
      <c r="C33" s="113" t="s">
        <v>62</v>
      </c>
    </row>
    <row r="34" spans="2:3" x14ac:dyDescent="0.35">
      <c r="B34" s="113" t="s">
        <v>63</v>
      </c>
      <c r="C34" s="113" t="s">
        <v>64</v>
      </c>
    </row>
    <row r="35" spans="2:3" ht="31" x14ac:dyDescent="0.35">
      <c r="B35" s="113" t="s">
        <v>65</v>
      </c>
      <c r="C35" s="113" t="s">
        <v>66</v>
      </c>
    </row>
    <row r="36" spans="2:3" x14ac:dyDescent="0.35">
      <c r="B36" s="102"/>
      <c r="C36" s="10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6"/>
  <sheetViews>
    <sheetView tabSelected="1" topLeftCell="A38" zoomScale="80" zoomScaleNormal="80" workbookViewId="0">
      <selection activeCell="E48" sqref="E48"/>
    </sheetView>
  </sheetViews>
  <sheetFormatPr defaultColWidth="10.83203125" defaultRowHeight="15.5" x14ac:dyDescent="0.35"/>
  <cols>
    <col min="1" max="1" width="7.58203125" style="105" customWidth="1"/>
    <col min="2" max="2" width="7.9140625" style="105" customWidth="1"/>
    <col min="3" max="3" width="21.5" style="4" customWidth="1"/>
    <col min="4" max="4" width="24.5" style="4" customWidth="1"/>
    <col min="5" max="5" width="58.83203125" style="4" customWidth="1"/>
    <col min="6" max="6" width="34.5" style="4" customWidth="1"/>
    <col min="7" max="7" width="23.5820312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58203125" style="5" customWidth="1"/>
    <col min="21" max="21" width="22.33203125" style="1" customWidth="1"/>
    <col min="22" max="22" width="21" style="18" customWidth="1"/>
    <col min="23" max="23" width="22" style="18" customWidth="1"/>
    <col min="24" max="24" width="30.5820312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x14ac:dyDescent="0.35">
      <c r="A1" s="25"/>
      <c r="B1" s="25"/>
      <c r="C1" s="16"/>
      <c r="D1" s="16"/>
      <c r="E1" s="16"/>
      <c r="F1" s="16"/>
      <c r="G1" s="16"/>
      <c r="H1" s="16"/>
      <c r="I1" s="16"/>
      <c r="J1" s="16"/>
      <c r="K1" s="16"/>
      <c r="L1" s="16"/>
      <c r="M1" s="16"/>
      <c r="N1" s="16"/>
      <c r="O1" s="16"/>
      <c r="P1" s="16"/>
      <c r="Q1" s="16"/>
      <c r="R1" s="16"/>
      <c r="S1" s="16"/>
      <c r="T1" s="17"/>
    </row>
    <row r="2" spans="1:45" s="18" customFormat="1" ht="20.5" x14ac:dyDescent="0.35">
      <c r="A2" s="79"/>
      <c r="B2" s="107"/>
      <c r="C2" s="20"/>
      <c r="D2" s="21"/>
      <c r="E2" s="125" t="s">
        <v>67</v>
      </c>
      <c r="F2" s="125"/>
      <c r="G2" s="125"/>
      <c r="H2" s="68"/>
      <c r="I2" s="69" t="s">
        <v>68</v>
      </c>
      <c r="J2" s="70"/>
      <c r="K2" s="72" t="s">
        <v>69</v>
      </c>
      <c r="L2" s="22"/>
      <c r="M2" s="22"/>
      <c r="N2" s="16" t="s">
        <v>70</v>
      </c>
      <c r="O2" s="16"/>
      <c r="P2" s="16"/>
      <c r="Q2" s="16"/>
    </row>
    <row r="3" spans="1:45" s="18" customFormat="1" x14ac:dyDescent="0.35">
      <c r="A3" s="25"/>
      <c r="B3" s="25"/>
      <c r="C3" s="16"/>
      <c r="D3" s="16"/>
      <c r="E3" s="39"/>
      <c r="F3" s="39"/>
      <c r="G3" s="39"/>
      <c r="H3" s="39"/>
      <c r="I3" s="71"/>
      <c r="J3" s="71"/>
      <c r="K3" s="71"/>
      <c r="L3" s="16"/>
      <c r="M3" s="16"/>
      <c r="N3" s="16"/>
      <c r="O3" s="16"/>
      <c r="P3" s="16"/>
      <c r="Q3" s="16"/>
      <c r="R3" s="16"/>
      <c r="S3" s="16"/>
      <c r="T3" s="17"/>
    </row>
    <row r="4" spans="1:45" s="18" customFormat="1" x14ac:dyDescent="0.35">
      <c r="A4" s="25"/>
      <c r="B4" s="25"/>
      <c r="C4" s="16"/>
      <c r="D4" s="16"/>
      <c r="E4" s="129" t="s">
        <v>71</v>
      </c>
      <c r="F4" s="129"/>
      <c r="G4" s="129"/>
      <c r="H4" s="130"/>
      <c r="I4" s="29" t="s">
        <v>70</v>
      </c>
      <c r="J4" s="71"/>
      <c r="K4" s="71" t="s">
        <v>72</v>
      </c>
      <c r="L4" s="16"/>
      <c r="M4" s="16"/>
      <c r="N4" s="16"/>
      <c r="O4" s="16"/>
      <c r="P4" s="16"/>
      <c r="Q4" s="16"/>
      <c r="R4" s="16"/>
      <c r="S4" s="23"/>
      <c r="T4" s="17"/>
    </row>
    <row r="5" spans="1:45" s="18" customFormat="1" x14ac:dyDescent="0.35">
      <c r="A5" s="104"/>
      <c r="B5" s="108"/>
      <c r="C5" s="16"/>
      <c r="D5" s="16"/>
      <c r="E5" s="39"/>
      <c r="F5" s="39"/>
      <c r="G5" s="39"/>
      <c r="H5" s="39"/>
      <c r="I5" s="71"/>
      <c r="J5" s="71"/>
      <c r="K5" s="71"/>
      <c r="L5" s="16"/>
      <c r="M5" s="16"/>
      <c r="N5" s="16"/>
      <c r="O5" s="16"/>
      <c r="P5" s="16"/>
      <c r="Q5" s="16"/>
      <c r="R5" s="16"/>
      <c r="S5" s="23"/>
      <c r="T5" s="17"/>
    </row>
    <row r="6" spans="1:45" x14ac:dyDescent="0.35">
      <c r="C6" s="16"/>
      <c r="D6" s="16"/>
      <c r="E6" s="129" t="s">
        <v>73</v>
      </c>
      <c r="F6" s="129"/>
      <c r="G6" s="129"/>
      <c r="H6" s="130"/>
      <c r="I6" s="71"/>
      <c r="J6" s="71"/>
      <c r="K6" s="71"/>
      <c r="L6" s="16"/>
      <c r="M6" s="16"/>
      <c r="N6" s="16"/>
      <c r="O6" s="16"/>
      <c r="P6" s="16"/>
      <c r="Q6" s="16"/>
      <c r="R6" s="16"/>
      <c r="S6" s="23"/>
      <c r="T6" s="17"/>
      <c r="U6" s="24"/>
    </row>
    <row r="7" spans="1:45" x14ac:dyDescent="0.35">
      <c r="A7" s="25"/>
      <c r="B7" s="25"/>
      <c r="C7" s="16"/>
      <c r="D7" s="16"/>
      <c r="E7" s="16"/>
      <c r="F7" s="16"/>
      <c r="G7" s="16"/>
      <c r="H7" s="26" t="s">
        <v>74</v>
      </c>
      <c r="I7" s="25" t="s">
        <v>75</v>
      </c>
      <c r="J7" s="26" t="s">
        <v>74</v>
      </c>
      <c r="K7" s="25" t="s">
        <v>75</v>
      </c>
      <c r="L7" s="26" t="s">
        <v>74</v>
      </c>
      <c r="M7" s="25" t="s">
        <v>75</v>
      </c>
      <c r="N7" s="26" t="s">
        <v>74</v>
      </c>
      <c r="O7" s="25" t="s">
        <v>75</v>
      </c>
      <c r="P7" s="26" t="s">
        <v>74</v>
      </c>
      <c r="Q7" s="26" t="s">
        <v>74</v>
      </c>
      <c r="R7" s="25" t="s">
        <v>76</v>
      </c>
      <c r="S7" s="23" t="s">
        <v>74</v>
      </c>
      <c r="T7" s="27" t="s">
        <v>77</v>
      </c>
      <c r="U7" s="25" t="s">
        <v>78</v>
      </c>
      <c r="V7" s="25" t="s">
        <v>79</v>
      </c>
      <c r="W7" s="16" t="s">
        <v>80</v>
      </c>
      <c r="X7" s="16" t="s">
        <v>81</v>
      </c>
      <c r="Y7" s="16" t="s">
        <v>82</v>
      </c>
      <c r="Z7" s="16" t="s">
        <v>83</v>
      </c>
      <c r="AA7" s="16" t="s">
        <v>84</v>
      </c>
      <c r="AB7" s="16" t="s">
        <v>83</v>
      </c>
    </row>
    <row r="8" spans="1:45" ht="68.5" customHeight="1" x14ac:dyDescent="0.35">
      <c r="A8" s="25"/>
      <c r="B8" s="25"/>
      <c r="C8" s="16"/>
      <c r="D8" s="16"/>
      <c r="E8" s="16"/>
      <c r="F8" s="16"/>
      <c r="G8" s="16"/>
      <c r="H8" s="128" t="s">
        <v>85</v>
      </c>
      <c r="I8" s="128"/>
      <c r="J8" s="126" t="s">
        <v>86</v>
      </c>
      <c r="K8" s="127"/>
      <c r="L8" s="126" t="s">
        <v>87</v>
      </c>
      <c r="M8" s="127"/>
      <c r="N8" s="126" t="s">
        <v>88</v>
      </c>
      <c r="O8" s="127"/>
      <c r="P8" s="14" t="s">
        <v>89</v>
      </c>
      <c r="Q8" s="121" t="s">
        <v>90</v>
      </c>
      <c r="R8" s="122"/>
      <c r="S8" s="123" t="s">
        <v>91</v>
      </c>
      <c r="T8" s="124"/>
      <c r="U8" s="41" t="s">
        <v>92</v>
      </c>
      <c r="V8" s="90" t="s">
        <v>93</v>
      </c>
      <c r="W8" s="88"/>
      <c r="X8" s="88"/>
      <c r="Y8" s="88"/>
      <c r="Z8" s="88"/>
      <c r="AA8" s="88"/>
      <c r="AB8" s="89"/>
    </row>
    <row r="9" spans="1:45" s="7" customFormat="1" ht="14.5" x14ac:dyDescent="0.35">
      <c r="AC9" s="28"/>
      <c r="AD9" s="28"/>
      <c r="AE9" s="28"/>
      <c r="AF9" s="28"/>
      <c r="AG9" s="28"/>
      <c r="AH9" s="28"/>
      <c r="AI9" s="28"/>
      <c r="AJ9" s="28"/>
      <c r="AK9" s="28"/>
      <c r="AL9" s="28"/>
      <c r="AM9" s="28"/>
      <c r="AN9" s="28"/>
      <c r="AO9" s="28"/>
      <c r="AP9" s="28"/>
      <c r="AQ9" s="28"/>
      <c r="AR9" s="28"/>
      <c r="AS9" s="28"/>
    </row>
    <row r="10" spans="1:45" s="40" customFormat="1" ht="44" thickBot="1" x14ac:dyDescent="0.4">
      <c r="A10" s="78" t="s">
        <v>94</v>
      </c>
      <c r="B10" s="78" t="s">
        <v>95</v>
      </c>
      <c r="C10" s="8" t="s">
        <v>96</v>
      </c>
      <c r="D10" s="8" t="s">
        <v>97</v>
      </c>
      <c r="E10" s="8" t="s">
        <v>98</v>
      </c>
      <c r="F10" s="8" t="s">
        <v>99</v>
      </c>
      <c r="G10" s="93" t="s">
        <v>100</v>
      </c>
      <c r="H10" s="31" t="s">
        <v>101</v>
      </c>
      <c r="I10" s="31" t="s">
        <v>102</v>
      </c>
      <c r="J10" s="31" t="s">
        <v>103</v>
      </c>
      <c r="K10" s="31" t="s">
        <v>104</v>
      </c>
      <c r="L10" s="32" t="s">
        <v>105</v>
      </c>
      <c r="M10" s="31" t="s">
        <v>106</v>
      </c>
      <c r="N10" s="32" t="s">
        <v>107</v>
      </c>
      <c r="O10" s="33" t="s">
        <v>108</v>
      </c>
      <c r="P10" s="34" t="s">
        <v>109</v>
      </c>
      <c r="Q10" s="35" t="s">
        <v>110</v>
      </c>
      <c r="R10" s="36" t="s">
        <v>111</v>
      </c>
      <c r="S10" s="31" t="s">
        <v>112</v>
      </c>
      <c r="T10" s="9" t="s">
        <v>91</v>
      </c>
      <c r="U10" s="80" t="s">
        <v>113</v>
      </c>
      <c r="V10" s="91" t="s">
        <v>114</v>
      </c>
      <c r="W10" s="92" t="s">
        <v>115</v>
      </c>
      <c r="X10" s="92" t="s">
        <v>116</v>
      </c>
      <c r="Y10" s="92" t="s">
        <v>117</v>
      </c>
      <c r="Z10" s="92" t="s">
        <v>118</v>
      </c>
      <c r="AA10" s="92" t="s">
        <v>119</v>
      </c>
      <c r="AB10" s="92" t="s">
        <v>120</v>
      </c>
      <c r="AC10" s="39"/>
      <c r="AD10" s="39"/>
      <c r="AE10" s="39"/>
      <c r="AF10" s="39"/>
      <c r="AG10" s="39"/>
      <c r="AH10" s="39"/>
      <c r="AI10" s="39"/>
      <c r="AJ10" s="39"/>
      <c r="AK10" s="39"/>
      <c r="AL10" s="39"/>
      <c r="AM10" s="39"/>
      <c r="AN10" s="39"/>
      <c r="AO10" s="39"/>
      <c r="AP10" s="39"/>
      <c r="AQ10" s="39"/>
      <c r="AR10" s="39"/>
      <c r="AS10" s="39"/>
    </row>
    <row r="11" spans="1:45" s="12" customFormat="1" ht="104" x14ac:dyDescent="0.3">
      <c r="A11" s="106" t="s">
        <v>121</v>
      </c>
      <c r="B11" s="106" t="s">
        <v>122</v>
      </c>
      <c r="C11" s="10" t="s">
        <v>123</v>
      </c>
      <c r="D11" s="10" t="s">
        <v>124</v>
      </c>
      <c r="E11" s="10" t="s">
        <v>125</v>
      </c>
      <c r="F11" s="10" t="s">
        <v>99</v>
      </c>
      <c r="G11" s="10" t="s">
        <v>126</v>
      </c>
      <c r="H11" s="30">
        <f t="shared" ref="H11:H40" si="0">IF(I11="Mycket låg",1,(IF(I11="Låg",2,(IF(I11="Medel",3,(IF(I11="Hög",4,(IF(I11="Mycket hög",5,0)))))))))</f>
        <v>0</v>
      </c>
      <c r="I11" s="37" t="s">
        <v>127</v>
      </c>
      <c r="J11" s="30">
        <f t="shared" ref="J11:J40" si="1">IF(K11="Liten",1,(IF(K11="Medel",2,(IF(K11="Stor",3,0)))))</f>
        <v>0</v>
      </c>
      <c r="K11" s="37" t="s">
        <v>127</v>
      </c>
      <c r="L11" s="30">
        <f t="shared" ref="L11:L40" si="2">IF(M11="Kort",1,(IF(M11="Medel",2,(IF(M11="Lång",3,0)))))</f>
        <v>0</v>
      </c>
      <c r="M11" s="37" t="s">
        <v>127</v>
      </c>
      <c r="N11" s="30">
        <f t="shared" ref="N11:N40" si="3">IF(O11="Lokalt",1,(IF(O11="Regionalt",2,(IF(O11="Nationellt",3,0)))))</f>
        <v>0</v>
      </c>
      <c r="O11" s="37" t="s">
        <v>127</v>
      </c>
      <c r="P11" s="30">
        <f t="shared" ref="P11:P40" si="4">(H11*3+J11+L11+N11)</f>
        <v>0</v>
      </c>
      <c r="Q11" s="30">
        <f t="shared" ref="Q11:Q40" si="5">IF(R11="Låg",1,(IF(R11="Medelhög",2,(IF(R11="Hög",3,(IF(R11="Mycket hög",4,0)))))))</f>
        <v>0</v>
      </c>
      <c r="R11" s="38" t="s">
        <v>127</v>
      </c>
      <c r="S11" s="38">
        <f t="shared" ref="S11:S40" si="6">IF(Q11="","",P11*Q11)</f>
        <v>0</v>
      </c>
      <c r="T11" s="37" t="str">
        <f t="shared" ref="T11:T55" si="7">IF(S11=0,"",IF(S11&lt;=30, "Låg", IF(S11&lt;=40, "Medel", IF(S11&lt;=70, "Hög", "Extremt Hög"))))</f>
        <v/>
      </c>
      <c r="U11" s="37" t="s">
        <v>127</v>
      </c>
      <c r="V11" s="86" t="s">
        <v>128</v>
      </c>
      <c r="W11" s="87" t="s">
        <v>127</v>
      </c>
      <c r="X11" s="87" t="s">
        <v>129</v>
      </c>
      <c r="Y11" s="86" t="s">
        <v>130</v>
      </c>
      <c r="Z11" s="86" t="s">
        <v>131</v>
      </c>
      <c r="AA11" s="86" t="s">
        <v>127</v>
      </c>
      <c r="AB11" s="86" t="s">
        <v>131</v>
      </c>
      <c r="AC11" s="15"/>
      <c r="AD11" s="15"/>
      <c r="AE11" s="15"/>
      <c r="AF11" s="15"/>
      <c r="AG11" s="15"/>
      <c r="AH11" s="15"/>
      <c r="AI11" s="15"/>
      <c r="AJ11" s="15"/>
      <c r="AK11" s="15"/>
      <c r="AL11" s="15"/>
      <c r="AM11" s="15"/>
      <c r="AN11" s="15"/>
      <c r="AO11" s="15"/>
      <c r="AP11" s="15"/>
      <c r="AQ11" s="15"/>
      <c r="AR11" s="15"/>
      <c r="AS11" s="15"/>
    </row>
    <row r="12" spans="1:45" s="12" customFormat="1" ht="106.5" customHeight="1" x14ac:dyDescent="0.3">
      <c r="A12" s="106" t="s">
        <v>121</v>
      </c>
      <c r="B12" s="106" t="s">
        <v>132</v>
      </c>
      <c r="C12" s="10" t="s">
        <v>133</v>
      </c>
      <c r="D12" s="10" t="s">
        <v>134</v>
      </c>
      <c r="E12" s="10" t="s">
        <v>135</v>
      </c>
      <c r="F12" s="10" t="s">
        <v>99</v>
      </c>
      <c r="G12" s="10" t="s">
        <v>126</v>
      </c>
      <c r="H12" s="11">
        <f t="shared" si="0"/>
        <v>0</v>
      </c>
      <c r="I12" s="37" t="s">
        <v>127</v>
      </c>
      <c r="J12" s="30">
        <f t="shared" si="1"/>
        <v>0</v>
      </c>
      <c r="K12" s="37" t="s">
        <v>127</v>
      </c>
      <c r="L12" s="30">
        <f t="shared" si="2"/>
        <v>0</v>
      </c>
      <c r="M12" s="37" t="s">
        <v>127</v>
      </c>
      <c r="N12" s="30">
        <f t="shared" si="3"/>
        <v>0</v>
      </c>
      <c r="O12" s="37" t="s">
        <v>127</v>
      </c>
      <c r="P12" s="30">
        <f t="shared" si="4"/>
        <v>0</v>
      </c>
      <c r="Q12" s="30">
        <f t="shared" si="5"/>
        <v>0</v>
      </c>
      <c r="R12" s="38" t="s">
        <v>127</v>
      </c>
      <c r="S12" s="38">
        <f t="shared" si="6"/>
        <v>0</v>
      </c>
      <c r="T12" s="37" t="str">
        <f t="shared" si="7"/>
        <v/>
      </c>
      <c r="U12" s="37" t="s">
        <v>127</v>
      </c>
      <c r="V12" s="86" t="s">
        <v>128</v>
      </c>
      <c r="W12" s="87" t="s">
        <v>127</v>
      </c>
      <c r="X12" s="87" t="s">
        <v>129</v>
      </c>
      <c r="Y12" s="86" t="s">
        <v>130</v>
      </c>
      <c r="Z12" s="86" t="s">
        <v>131</v>
      </c>
      <c r="AA12" s="86" t="s">
        <v>127</v>
      </c>
      <c r="AB12" s="86" t="s">
        <v>131</v>
      </c>
      <c r="AC12" s="15"/>
      <c r="AD12" s="15"/>
      <c r="AE12" s="15"/>
      <c r="AF12" s="15"/>
      <c r="AG12" s="15"/>
      <c r="AH12" s="15"/>
      <c r="AI12" s="15"/>
      <c r="AJ12" s="15"/>
      <c r="AK12" s="15"/>
      <c r="AL12" s="15"/>
      <c r="AM12" s="15"/>
      <c r="AN12" s="15"/>
      <c r="AO12" s="15"/>
      <c r="AP12" s="15"/>
      <c r="AQ12" s="15"/>
      <c r="AR12" s="15"/>
      <c r="AS12" s="15"/>
    </row>
    <row r="13" spans="1:45" s="12" customFormat="1" ht="95" customHeight="1" x14ac:dyDescent="0.3">
      <c r="A13" s="106" t="s">
        <v>121</v>
      </c>
      <c r="B13" s="106" t="s">
        <v>136</v>
      </c>
      <c r="C13" s="10" t="s">
        <v>133</v>
      </c>
      <c r="D13" s="10" t="s">
        <v>137</v>
      </c>
      <c r="E13" s="10" t="s">
        <v>138</v>
      </c>
      <c r="F13" s="10" t="s">
        <v>99</v>
      </c>
      <c r="G13" s="10" t="s">
        <v>126</v>
      </c>
      <c r="H13" s="11">
        <f t="shared" ref="H13" si="8">IF(I13="Mycket låg",1,(IF(I13="Låg",2,(IF(I13="Medel",3,(IF(I13="Hög",4,(IF(I13="Mycket hög",5,0)))))))))</f>
        <v>0</v>
      </c>
      <c r="I13" s="37" t="s">
        <v>127</v>
      </c>
      <c r="J13" s="30">
        <f t="shared" ref="J13" si="9">IF(K13="Liten",1,(IF(K13="Medel",2,(IF(K13="Stor",3,0)))))</f>
        <v>0</v>
      </c>
      <c r="K13" s="37" t="s">
        <v>127</v>
      </c>
      <c r="L13" s="30">
        <f t="shared" ref="L13" si="10">IF(M13="Kort",1,(IF(M13="Medel",2,(IF(M13="Lång",3,0)))))</f>
        <v>0</v>
      </c>
      <c r="M13" s="37" t="s">
        <v>127</v>
      </c>
      <c r="N13" s="30">
        <f t="shared" ref="N13" si="11">IF(O13="Lokalt",1,(IF(O13="Regionalt",2,(IF(O13="Nationellt",3,0)))))</f>
        <v>0</v>
      </c>
      <c r="O13" s="37" t="s">
        <v>127</v>
      </c>
      <c r="P13" s="30">
        <f t="shared" si="4"/>
        <v>0</v>
      </c>
      <c r="Q13" s="30">
        <f t="shared" ref="Q13" si="12">IF(R13="Låg",1,(IF(R13="Medelhög",2,(IF(R13="Hög",3,(IF(R13="Mycket hög",4,0)))))))</f>
        <v>0</v>
      </c>
      <c r="R13" s="38" t="s">
        <v>127</v>
      </c>
      <c r="S13" s="38">
        <f t="shared" ref="S13" si="13">IF(Q13="","",P13*Q13)</f>
        <v>0</v>
      </c>
      <c r="T13" s="37" t="str">
        <f t="shared" si="7"/>
        <v/>
      </c>
      <c r="U13" s="37" t="s">
        <v>127</v>
      </c>
      <c r="V13" s="86" t="s">
        <v>128</v>
      </c>
      <c r="W13" s="87" t="s">
        <v>127</v>
      </c>
      <c r="X13" s="87" t="s">
        <v>129</v>
      </c>
      <c r="Y13" s="86" t="s">
        <v>130</v>
      </c>
      <c r="Z13" s="86" t="s">
        <v>131</v>
      </c>
      <c r="AA13" s="86" t="s">
        <v>127</v>
      </c>
      <c r="AB13" s="86" t="s">
        <v>131</v>
      </c>
      <c r="AC13" s="15"/>
      <c r="AD13" s="15"/>
      <c r="AE13" s="15"/>
      <c r="AF13" s="15"/>
      <c r="AG13" s="15"/>
      <c r="AH13" s="15"/>
      <c r="AI13" s="15"/>
      <c r="AJ13" s="15"/>
      <c r="AK13" s="15"/>
      <c r="AL13" s="15"/>
      <c r="AM13" s="15"/>
      <c r="AN13" s="15"/>
      <c r="AO13" s="15"/>
      <c r="AP13" s="15"/>
      <c r="AQ13" s="15"/>
      <c r="AR13" s="15"/>
      <c r="AS13" s="15"/>
    </row>
    <row r="14" spans="1:45" s="12" customFormat="1" ht="94" customHeight="1" x14ac:dyDescent="0.3">
      <c r="A14" s="106" t="s">
        <v>139</v>
      </c>
      <c r="B14" s="106" t="s">
        <v>122</v>
      </c>
      <c r="C14" s="10" t="s">
        <v>140</v>
      </c>
      <c r="D14" s="10" t="s">
        <v>141</v>
      </c>
      <c r="E14" s="10" t="s">
        <v>142</v>
      </c>
      <c r="F14" s="10" t="s">
        <v>99</v>
      </c>
      <c r="G14" s="10" t="s">
        <v>126</v>
      </c>
      <c r="H14" s="11">
        <f t="shared" ref="H14" si="14">IF(I14="Mycket låg",1,(IF(I14="Låg",2,(IF(I14="Medel",3,(IF(I14="Hög",4,(IF(I14="Mycket hög",5,0)))))))))</f>
        <v>0</v>
      </c>
      <c r="I14" s="37" t="s">
        <v>127</v>
      </c>
      <c r="J14" s="30">
        <f t="shared" ref="J14" si="15">IF(K14="Liten",1,(IF(K14="Medel",2,(IF(K14="Stor",3,0)))))</f>
        <v>0</v>
      </c>
      <c r="K14" s="37" t="s">
        <v>127</v>
      </c>
      <c r="L14" s="30">
        <f t="shared" ref="L14" si="16">IF(M14="Kort",1,(IF(M14="Medel",2,(IF(M14="Lång",3,0)))))</f>
        <v>0</v>
      </c>
      <c r="M14" s="37" t="s">
        <v>127</v>
      </c>
      <c r="N14" s="30">
        <f t="shared" ref="N14" si="17">IF(O14="Lokalt",1,(IF(O14="Regionalt",2,(IF(O14="Nationellt",3,0)))))</f>
        <v>0</v>
      </c>
      <c r="O14" s="37" t="s">
        <v>127</v>
      </c>
      <c r="P14" s="30">
        <f t="shared" si="4"/>
        <v>0</v>
      </c>
      <c r="Q14" s="30">
        <f t="shared" ref="Q14" si="18">IF(R14="Låg",1,(IF(R14="Medelhög",2,(IF(R14="Hög",3,(IF(R14="Mycket hög",4,0)))))))</f>
        <v>0</v>
      </c>
      <c r="R14" s="38" t="s">
        <v>127</v>
      </c>
      <c r="S14" s="38">
        <f t="shared" ref="S14" si="19">IF(Q14="","",P14*Q14)</f>
        <v>0</v>
      </c>
      <c r="T14" s="37" t="str">
        <f t="shared" si="7"/>
        <v/>
      </c>
      <c r="U14" s="37" t="s">
        <v>127</v>
      </c>
      <c r="V14" s="86" t="s">
        <v>128</v>
      </c>
      <c r="W14" s="87" t="s">
        <v>127</v>
      </c>
      <c r="X14" s="87" t="s">
        <v>129</v>
      </c>
      <c r="Y14" s="86" t="s">
        <v>130</v>
      </c>
      <c r="Z14" s="86" t="s">
        <v>131</v>
      </c>
      <c r="AA14" s="86" t="s">
        <v>127</v>
      </c>
      <c r="AB14" s="86" t="s">
        <v>131</v>
      </c>
      <c r="AC14" s="15"/>
      <c r="AD14" s="15"/>
      <c r="AE14" s="15"/>
      <c r="AF14" s="15"/>
      <c r="AG14" s="15"/>
      <c r="AH14" s="15"/>
      <c r="AI14" s="15"/>
      <c r="AJ14" s="15"/>
      <c r="AK14" s="15"/>
      <c r="AL14" s="15"/>
      <c r="AM14" s="15"/>
      <c r="AN14" s="15"/>
      <c r="AO14" s="15"/>
      <c r="AP14" s="15"/>
      <c r="AQ14" s="15"/>
      <c r="AR14" s="15"/>
      <c r="AS14" s="15"/>
    </row>
    <row r="15" spans="1:45" s="12" customFormat="1" ht="69" customHeight="1" x14ac:dyDescent="0.3">
      <c r="A15" s="106" t="s">
        <v>143</v>
      </c>
      <c r="B15" s="106" t="s">
        <v>122</v>
      </c>
      <c r="C15" s="10" t="s">
        <v>144</v>
      </c>
      <c r="D15" s="10" t="s">
        <v>145</v>
      </c>
      <c r="E15" s="10" t="s">
        <v>146</v>
      </c>
      <c r="F15" s="10" t="s">
        <v>99</v>
      </c>
      <c r="G15" s="10" t="s">
        <v>126</v>
      </c>
      <c r="H15" s="11">
        <f t="shared" ref="H15" si="20">IF(I15="Mycket låg",1,(IF(I15="Låg",2,(IF(I15="Medel",3,(IF(I15="Hög",4,(IF(I15="Mycket hög",5,0)))))))))</f>
        <v>0</v>
      </c>
      <c r="I15" s="37" t="s">
        <v>127</v>
      </c>
      <c r="J15" s="30">
        <f t="shared" ref="J15" si="21">IF(K15="Liten",1,(IF(K15="Medel",2,(IF(K15="Stor",3,0)))))</f>
        <v>0</v>
      </c>
      <c r="K15" s="37" t="s">
        <v>127</v>
      </c>
      <c r="L15" s="30">
        <f t="shared" ref="L15" si="22">IF(M15="Kort",1,(IF(M15="Medel",2,(IF(M15="Lång",3,0)))))</f>
        <v>0</v>
      </c>
      <c r="M15" s="37" t="s">
        <v>127</v>
      </c>
      <c r="N15" s="30">
        <f t="shared" ref="N15" si="23">IF(O15="Lokalt",1,(IF(O15="Regionalt",2,(IF(O15="Nationellt",3,0)))))</f>
        <v>0</v>
      </c>
      <c r="O15" s="37" t="s">
        <v>127</v>
      </c>
      <c r="P15" s="30">
        <f t="shared" si="4"/>
        <v>0</v>
      </c>
      <c r="Q15" s="30">
        <f t="shared" ref="Q15" si="24">IF(R15="Låg",1,(IF(R15="Medelhög",2,(IF(R15="Hög",3,(IF(R15="Mycket hög",4,0)))))))</f>
        <v>0</v>
      </c>
      <c r="R15" s="38" t="s">
        <v>127</v>
      </c>
      <c r="S15" s="38">
        <f t="shared" ref="S15" si="25">IF(Q15="","",P15*Q15)</f>
        <v>0</v>
      </c>
      <c r="T15" s="37" t="str">
        <f t="shared" si="7"/>
        <v/>
      </c>
      <c r="U15" s="37" t="s">
        <v>127</v>
      </c>
      <c r="V15" s="86" t="s">
        <v>128</v>
      </c>
      <c r="W15" s="87" t="s">
        <v>127</v>
      </c>
      <c r="X15" s="87" t="s">
        <v>129</v>
      </c>
      <c r="Y15" s="86" t="s">
        <v>130</v>
      </c>
      <c r="Z15" s="86" t="s">
        <v>131</v>
      </c>
      <c r="AA15" s="86" t="s">
        <v>127</v>
      </c>
      <c r="AB15" s="86" t="s">
        <v>131</v>
      </c>
      <c r="AC15" s="15"/>
      <c r="AD15" s="15"/>
      <c r="AE15" s="15"/>
      <c r="AF15" s="15"/>
      <c r="AG15" s="15"/>
      <c r="AH15" s="15"/>
      <c r="AI15" s="15"/>
      <c r="AJ15" s="15"/>
      <c r="AK15" s="15"/>
      <c r="AL15" s="15"/>
      <c r="AM15" s="15"/>
      <c r="AN15" s="15"/>
      <c r="AO15" s="15"/>
      <c r="AP15" s="15"/>
      <c r="AQ15" s="15"/>
      <c r="AR15" s="15"/>
      <c r="AS15" s="15"/>
    </row>
    <row r="16" spans="1:45" s="12" customFormat="1" ht="106.5" customHeight="1" x14ac:dyDescent="0.3">
      <c r="A16" s="106" t="s">
        <v>147</v>
      </c>
      <c r="B16" s="106" t="s">
        <v>122</v>
      </c>
      <c r="C16" s="10" t="s">
        <v>148</v>
      </c>
      <c r="D16" s="10" t="s">
        <v>149</v>
      </c>
      <c r="E16" s="10" t="s">
        <v>150</v>
      </c>
      <c r="F16" s="10" t="s">
        <v>99</v>
      </c>
      <c r="G16" s="10" t="s">
        <v>126</v>
      </c>
      <c r="H16" s="11">
        <f t="shared" si="0"/>
        <v>0</v>
      </c>
      <c r="I16" s="37" t="s">
        <v>127</v>
      </c>
      <c r="J16" s="30">
        <f t="shared" si="1"/>
        <v>0</v>
      </c>
      <c r="K16" s="37" t="s">
        <v>127</v>
      </c>
      <c r="L16" s="30">
        <f t="shared" si="2"/>
        <v>0</v>
      </c>
      <c r="M16" s="37" t="s">
        <v>127</v>
      </c>
      <c r="N16" s="30">
        <f t="shared" si="3"/>
        <v>0</v>
      </c>
      <c r="O16" s="37" t="s">
        <v>127</v>
      </c>
      <c r="P16" s="30">
        <f t="shared" si="4"/>
        <v>0</v>
      </c>
      <c r="Q16" s="30">
        <f t="shared" si="5"/>
        <v>0</v>
      </c>
      <c r="R16" s="38" t="s">
        <v>127</v>
      </c>
      <c r="S16" s="38">
        <f t="shared" si="6"/>
        <v>0</v>
      </c>
      <c r="T16" s="37" t="str">
        <f t="shared" si="7"/>
        <v/>
      </c>
      <c r="U16" s="37" t="s">
        <v>127</v>
      </c>
      <c r="V16" s="86" t="s">
        <v>128</v>
      </c>
      <c r="W16" s="87" t="s">
        <v>127</v>
      </c>
      <c r="X16" s="87" t="s">
        <v>129</v>
      </c>
      <c r="Y16" s="86" t="s">
        <v>130</v>
      </c>
      <c r="Z16" s="86" t="s">
        <v>131</v>
      </c>
      <c r="AA16" s="86" t="s">
        <v>127</v>
      </c>
      <c r="AB16" s="86" t="s">
        <v>131</v>
      </c>
      <c r="AC16" s="15"/>
      <c r="AD16" s="15"/>
      <c r="AE16" s="15"/>
      <c r="AF16" s="15"/>
      <c r="AG16" s="15"/>
      <c r="AH16" s="15"/>
      <c r="AI16" s="15"/>
      <c r="AJ16" s="15"/>
      <c r="AK16" s="15"/>
      <c r="AL16" s="15"/>
      <c r="AM16" s="15"/>
      <c r="AN16" s="15"/>
      <c r="AO16" s="15"/>
      <c r="AP16" s="15"/>
      <c r="AQ16" s="15"/>
      <c r="AR16" s="15"/>
      <c r="AS16" s="15"/>
    </row>
    <row r="17" spans="1:45" s="12" customFormat="1" ht="66.5" customHeight="1" x14ac:dyDescent="0.3">
      <c r="A17" s="106" t="s">
        <v>151</v>
      </c>
      <c r="B17" s="106" t="s">
        <v>122</v>
      </c>
      <c r="C17" s="10" t="s">
        <v>152</v>
      </c>
      <c r="D17" s="10" t="s">
        <v>153</v>
      </c>
      <c r="E17" s="10" t="s">
        <v>154</v>
      </c>
      <c r="F17" s="10" t="s">
        <v>99</v>
      </c>
      <c r="G17" s="10" t="s">
        <v>126</v>
      </c>
      <c r="H17" s="11">
        <f t="shared" si="0"/>
        <v>0</v>
      </c>
      <c r="I17" s="37" t="s">
        <v>127</v>
      </c>
      <c r="J17" s="30">
        <f t="shared" si="1"/>
        <v>0</v>
      </c>
      <c r="K17" s="37" t="s">
        <v>127</v>
      </c>
      <c r="L17" s="30">
        <f t="shared" si="2"/>
        <v>0</v>
      </c>
      <c r="M17" s="37" t="s">
        <v>127</v>
      </c>
      <c r="N17" s="30">
        <f t="shared" si="3"/>
        <v>0</v>
      </c>
      <c r="O17" s="37" t="s">
        <v>127</v>
      </c>
      <c r="P17" s="30">
        <f t="shared" si="4"/>
        <v>0</v>
      </c>
      <c r="Q17" s="30">
        <f t="shared" si="5"/>
        <v>0</v>
      </c>
      <c r="R17" s="38" t="s">
        <v>127</v>
      </c>
      <c r="S17" s="38">
        <f t="shared" si="6"/>
        <v>0</v>
      </c>
      <c r="T17" s="37" t="str">
        <f t="shared" si="7"/>
        <v/>
      </c>
      <c r="U17" s="37" t="s">
        <v>127</v>
      </c>
      <c r="V17" s="86" t="s">
        <v>128</v>
      </c>
      <c r="W17" s="87" t="s">
        <v>127</v>
      </c>
      <c r="X17" s="87" t="s">
        <v>129</v>
      </c>
      <c r="Y17" s="86" t="s">
        <v>130</v>
      </c>
      <c r="Z17" s="86" t="s">
        <v>131</v>
      </c>
      <c r="AA17" s="86" t="s">
        <v>127</v>
      </c>
      <c r="AB17" s="86" t="s">
        <v>131</v>
      </c>
      <c r="AC17" s="15"/>
      <c r="AD17" s="15"/>
      <c r="AE17" s="15"/>
      <c r="AF17" s="15"/>
      <c r="AG17" s="15"/>
      <c r="AH17" s="15"/>
      <c r="AI17" s="15"/>
      <c r="AJ17" s="15"/>
      <c r="AK17" s="15"/>
      <c r="AL17" s="15"/>
      <c r="AM17" s="15"/>
      <c r="AN17" s="15"/>
      <c r="AO17" s="15"/>
      <c r="AP17" s="15"/>
      <c r="AQ17" s="15"/>
      <c r="AR17" s="15"/>
      <c r="AS17" s="15"/>
    </row>
    <row r="18" spans="1:45" s="12" customFormat="1" ht="80" customHeight="1" x14ac:dyDescent="0.3">
      <c r="A18" s="106" t="s">
        <v>155</v>
      </c>
      <c r="B18" s="106" t="s">
        <v>122</v>
      </c>
      <c r="C18" s="10" t="s">
        <v>156</v>
      </c>
      <c r="D18" s="10" t="s">
        <v>157</v>
      </c>
      <c r="E18" s="10" t="s">
        <v>158</v>
      </c>
      <c r="F18" s="10" t="s">
        <v>99</v>
      </c>
      <c r="G18" s="10" t="s">
        <v>126</v>
      </c>
      <c r="H18" s="11">
        <f t="shared" si="0"/>
        <v>0</v>
      </c>
      <c r="I18" s="37" t="s">
        <v>127</v>
      </c>
      <c r="J18" s="30">
        <f t="shared" si="1"/>
        <v>0</v>
      </c>
      <c r="K18" s="37" t="s">
        <v>127</v>
      </c>
      <c r="L18" s="30">
        <f t="shared" si="2"/>
        <v>0</v>
      </c>
      <c r="M18" s="37" t="s">
        <v>127</v>
      </c>
      <c r="N18" s="30">
        <f t="shared" si="3"/>
        <v>0</v>
      </c>
      <c r="O18" s="37" t="s">
        <v>127</v>
      </c>
      <c r="P18" s="30">
        <f t="shared" si="4"/>
        <v>0</v>
      </c>
      <c r="Q18" s="30">
        <f t="shared" si="5"/>
        <v>0</v>
      </c>
      <c r="R18" s="38" t="s">
        <v>127</v>
      </c>
      <c r="S18" s="38">
        <f t="shared" si="6"/>
        <v>0</v>
      </c>
      <c r="T18" s="37" t="str">
        <f t="shared" si="7"/>
        <v/>
      </c>
      <c r="U18" s="37" t="s">
        <v>127</v>
      </c>
      <c r="V18" s="86" t="s">
        <v>128</v>
      </c>
      <c r="W18" s="87" t="s">
        <v>127</v>
      </c>
      <c r="X18" s="87" t="s">
        <v>129</v>
      </c>
      <c r="Y18" s="86" t="s">
        <v>130</v>
      </c>
      <c r="Z18" s="86" t="s">
        <v>131</v>
      </c>
      <c r="AA18" s="86" t="s">
        <v>127</v>
      </c>
      <c r="AB18" s="86" t="s">
        <v>131</v>
      </c>
      <c r="AC18" s="15"/>
      <c r="AD18" s="15"/>
      <c r="AE18" s="15"/>
      <c r="AF18" s="15"/>
      <c r="AG18" s="15"/>
      <c r="AH18" s="15"/>
      <c r="AI18" s="15"/>
      <c r="AJ18" s="15"/>
      <c r="AK18" s="15"/>
      <c r="AL18" s="15"/>
      <c r="AM18" s="15"/>
      <c r="AN18" s="15"/>
      <c r="AO18" s="15"/>
      <c r="AP18" s="15"/>
      <c r="AQ18" s="15"/>
      <c r="AR18" s="15"/>
      <c r="AS18" s="15"/>
    </row>
    <row r="19" spans="1:45" s="12" customFormat="1" ht="82" customHeight="1" x14ac:dyDescent="0.3">
      <c r="A19" s="106" t="s">
        <v>159</v>
      </c>
      <c r="B19" s="106" t="s">
        <v>122</v>
      </c>
      <c r="C19" s="10" t="s">
        <v>160</v>
      </c>
      <c r="D19" s="10" t="s">
        <v>161</v>
      </c>
      <c r="E19" s="10" t="s">
        <v>162</v>
      </c>
      <c r="F19" s="10" t="s">
        <v>99</v>
      </c>
      <c r="G19" s="10" t="s">
        <v>126</v>
      </c>
      <c r="H19" s="11">
        <f t="shared" si="0"/>
        <v>0</v>
      </c>
      <c r="I19" s="37" t="s">
        <v>127</v>
      </c>
      <c r="J19" s="30">
        <f t="shared" si="1"/>
        <v>0</v>
      </c>
      <c r="K19" s="37" t="s">
        <v>127</v>
      </c>
      <c r="L19" s="30">
        <f t="shared" si="2"/>
        <v>0</v>
      </c>
      <c r="M19" s="37" t="s">
        <v>127</v>
      </c>
      <c r="N19" s="30">
        <f t="shared" si="3"/>
        <v>0</v>
      </c>
      <c r="O19" s="37" t="s">
        <v>127</v>
      </c>
      <c r="P19" s="30">
        <f t="shared" si="4"/>
        <v>0</v>
      </c>
      <c r="Q19" s="30">
        <f t="shared" si="5"/>
        <v>0</v>
      </c>
      <c r="R19" s="38" t="s">
        <v>127</v>
      </c>
      <c r="S19" s="38">
        <f t="shared" si="6"/>
        <v>0</v>
      </c>
      <c r="T19" s="37" t="str">
        <f t="shared" si="7"/>
        <v/>
      </c>
      <c r="U19" s="37" t="s">
        <v>127</v>
      </c>
      <c r="V19" s="86" t="s">
        <v>128</v>
      </c>
      <c r="W19" s="87" t="s">
        <v>127</v>
      </c>
      <c r="X19" s="87" t="s">
        <v>129</v>
      </c>
      <c r="Y19" s="86" t="s">
        <v>130</v>
      </c>
      <c r="Z19" s="86" t="s">
        <v>131</v>
      </c>
      <c r="AA19" s="86" t="s">
        <v>127</v>
      </c>
      <c r="AB19" s="86" t="s">
        <v>131</v>
      </c>
      <c r="AC19" s="15"/>
      <c r="AD19" s="15"/>
      <c r="AE19" s="15"/>
      <c r="AF19" s="15"/>
      <c r="AG19" s="15"/>
      <c r="AH19" s="15"/>
      <c r="AI19" s="15"/>
      <c r="AJ19" s="15"/>
      <c r="AK19" s="15"/>
      <c r="AL19" s="15"/>
      <c r="AM19" s="15"/>
      <c r="AN19" s="15"/>
      <c r="AO19" s="15"/>
      <c r="AP19" s="15"/>
      <c r="AQ19" s="15"/>
      <c r="AR19" s="15"/>
      <c r="AS19" s="15"/>
    </row>
    <row r="20" spans="1:45" s="12" customFormat="1" ht="93.5" customHeight="1" x14ac:dyDescent="0.3">
      <c r="A20" s="106" t="s">
        <v>163</v>
      </c>
      <c r="B20" s="106" t="s">
        <v>122</v>
      </c>
      <c r="C20" s="10" t="s">
        <v>164</v>
      </c>
      <c r="D20" s="10" t="s">
        <v>165</v>
      </c>
      <c r="E20" s="10" t="s">
        <v>162</v>
      </c>
      <c r="F20" s="10" t="s">
        <v>99</v>
      </c>
      <c r="G20" s="10" t="s">
        <v>126</v>
      </c>
      <c r="H20" s="11">
        <f t="shared" si="0"/>
        <v>0</v>
      </c>
      <c r="I20" s="37" t="s">
        <v>127</v>
      </c>
      <c r="J20" s="30">
        <f t="shared" si="1"/>
        <v>0</v>
      </c>
      <c r="K20" s="37" t="s">
        <v>127</v>
      </c>
      <c r="L20" s="30">
        <f t="shared" si="2"/>
        <v>0</v>
      </c>
      <c r="M20" s="37" t="s">
        <v>127</v>
      </c>
      <c r="N20" s="30">
        <f t="shared" si="3"/>
        <v>0</v>
      </c>
      <c r="O20" s="37" t="s">
        <v>127</v>
      </c>
      <c r="P20" s="30">
        <f t="shared" si="4"/>
        <v>0</v>
      </c>
      <c r="Q20" s="30">
        <f t="shared" si="5"/>
        <v>0</v>
      </c>
      <c r="R20" s="38" t="s">
        <v>127</v>
      </c>
      <c r="S20" s="38">
        <f t="shared" si="6"/>
        <v>0</v>
      </c>
      <c r="T20" s="37" t="str">
        <f t="shared" si="7"/>
        <v/>
      </c>
      <c r="U20" s="37" t="s">
        <v>127</v>
      </c>
      <c r="V20" s="86" t="s">
        <v>128</v>
      </c>
      <c r="W20" s="87" t="s">
        <v>127</v>
      </c>
      <c r="X20" s="87" t="s">
        <v>129</v>
      </c>
      <c r="Y20" s="86" t="s">
        <v>130</v>
      </c>
      <c r="Z20" s="86" t="s">
        <v>131</v>
      </c>
      <c r="AA20" s="86" t="s">
        <v>127</v>
      </c>
      <c r="AB20" s="86" t="s">
        <v>131</v>
      </c>
      <c r="AC20" s="15"/>
      <c r="AD20" s="15"/>
      <c r="AE20" s="15"/>
      <c r="AF20" s="15"/>
      <c r="AG20" s="15"/>
      <c r="AH20" s="15"/>
      <c r="AI20" s="15"/>
      <c r="AJ20" s="15"/>
      <c r="AK20" s="15"/>
      <c r="AL20" s="15"/>
      <c r="AM20" s="15"/>
      <c r="AN20" s="15"/>
      <c r="AO20" s="15"/>
      <c r="AP20" s="15"/>
      <c r="AQ20" s="15"/>
      <c r="AR20" s="15"/>
      <c r="AS20" s="15"/>
    </row>
    <row r="21" spans="1:45" s="12" customFormat="1" ht="119.5" customHeight="1" x14ac:dyDescent="0.3">
      <c r="A21" s="106" t="s">
        <v>166</v>
      </c>
      <c r="B21" s="106" t="s">
        <v>122</v>
      </c>
      <c r="C21" s="10" t="s">
        <v>167</v>
      </c>
      <c r="D21" s="10" t="s">
        <v>168</v>
      </c>
      <c r="E21" s="10" t="s">
        <v>169</v>
      </c>
      <c r="F21" s="10" t="s">
        <v>99</v>
      </c>
      <c r="G21" s="10" t="s">
        <v>126</v>
      </c>
      <c r="H21" s="11">
        <f t="shared" si="0"/>
        <v>0</v>
      </c>
      <c r="I21" s="37" t="s">
        <v>127</v>
      </c>
      <c r="J21" s="30">
        <f t="shared" si="1"/>
        <v>0</v>
      </c>
      <c r="K21" s="37" t="s">
        <v>127</v>
      </c>
      <c r="L21" s="30">
        <f t="shared" si="2"/>
        <v>0</v>
      </c>
      <c r="M21" s="37" t="s">
        <v>127</v>
      </c>
      <c r="N21" s="30">
        <f t="shared" si="3"/>
        <v>0</v>
      </c>
      <c r="O21" s="37" t="s">
        <v>127</v>
      </c>
      <c r="P21" s="30">
        <f t="shared" si="4"/>
        <v>0</v>
      </c>
      <c r="Q21" s="30">
        <f t="shared" si="5"/>
        <v>0</v>
      </c>
      <c r="R21" s="38" t="s">
        <v>127</v>
      </c>
      <c r="S21" s="38">
        <f t="shared" si="6"/>
        <v>0</v>
      </c>
      <c r="T21" s="37" t="str">
        <f t="shared" si="7"/>
        <v/>
      </c>
      <c r="U21" s="37" t="s">
        <v>127</v>
      </c>
      <c r="V21" s="86" t="s">
        <v>128</v>
      </c>
      <c r="W21" s="87" t="s">
        <v>127</v>
      </c>
      <c r="X21" s="87" t="s">
        <v>129</v>
      </c>
      <c r="Y21" s="86" t="s">
        <v>130</v>
      </c>
      <c r="Z21" s="86" t="s">
        <v>131</v>
      </c>
      <c r="AA21" s="86" t="s">
        <v>127</v>
      </c>
      <c r="AB21" s="86" t="s">
        <v>131</v>
      </c>
      <c r="AC21" s="15"/>
      <c r="AD21" s="15"/>
      <c r="AE21" s="15"/>
      <c r="AF21" s="15"/>
      <c r="AG21" s="15"/>
      <c r="AH21" s="15"/>
      <c r="AI21" s="15"/>
      <c r="AJ21" s="15"/>
      <c r="AK21" s="15"/>
      <c r="AL21" s="15"/>
      <c r="AM21" s="15"/>
      <c r="AN21" s="15"/>
      <c r="AO21" s="15"/>
      <c r="AP21" s="15"/>
      <c r="AQ21" s="15"/>
      <c r="AR21" s="15"/>
      <c r="AS21" s="15"/>
    </row>
    <row r="22" spans="1:45" s="12" customFormat="1" ht="104" x14ac:dyDescent="0.3">
      <c r="A22" s="106" t="s">
        <v>166</v>
      </c>
      <c r="B22" s="106" t="s">
        <v>132</v>
      </c>
      <c r="C22" s="10" t="s">
        <v>167</v>
      </c>
      <c r="D22" s="10" t="s">
        <v>170</v>
      </c>
      <c r="E22" s="10" t="s">
        <v>171</v>
      </c>
      <c r="F22" s="10" t="s">
        <v>99</v>
      </c>
      <c r="G22" s="10" t="s">
        <v>126</v>
      </c>
      <c r="H22" s="109">
        <f>IF(I22="Mycket låg",1,(IF(I22="Låg",2,(IF(I22="Medel",3,(IF(I22="Hög",4,(IF(I22="Mycket hög",5,0)))))))))</f>
        <v>0</v>
      </c>
      <c r="I22" s="37" t="s">
        <v>127</v>
      </c>
      <c r="J22" s="109">
        <f>IF(K22="Liten",1,(IF(K22="Medel",2,(IF(K22="Stor",3,0)))))</f>
        <v>0</v>
      </c>
      <c r="K22" s="37" t="s">
        <v>127</v>
      </c>
      <c r="L22" s="109">
        <f>IF(M22="Kort",1,(IF(M22="Medel",2,(IF(M22="Lång",3,0)))))</f>
        <v>0</v>
      </c>
      <c r="M22" s="37" t="s">
        <v>127</v>
      </c>
      <c r="N22" s="11">
        <f>IF(O22="Lokalt",1,(IF(O22="Regionalt",2,(IF(O22="Nationellt",3,0)))))</f>
        <v>0</v>
      </c>
      <c r="O22" s="37" t="s">
        <v>127</v>
      </c>
      <c r="P22" s="109">
        <f>(H22*3+J22+L22+N22)</f>
        <v>0</v>
      </c>
      <c r="Q22" s="110">
        <f>IF(R22="Låg",1,(IF(R22="Medelhög",2,(IF(R22="Hög",3,(IF(R22="Mycket hög",4,0)))))))</f>
        <v>0</v>
      </c>
      <c r="R22" s="38" t="s">
        <v>127</v>
      </c>
      <c r="S22" s="111">
        <f>IF(Q22="","",P22*Q22)</f>
        <v>0</v>
      </c>
      <c r="T22" s="37" t="str">
        <f t="shared" si="7"/>
        <v/>
      </c>
      <c r="U22" s="37" t="s">
        <v>127</v>
      </c>
      <c r="V22" s="86" t="s">
        <v>128</v>
      </c>
      <c r="W22" s="87" t="s">
        <v>127</v>
      </c>
      <c r="X22" s="87" t="s">
        <v>129</v>
      </c>
      <c r="Y22" s="86" t="s">
        <v>130</v>
      </c>
      <c r="Z22" s="86" t="s">
        <v>131</v>
      </c>
      <c r="AA22" s="86" t="s">
        <v>127</v>
      </c>
      <c r="AB22" s="86" t="s">
        <v>131</v>
      </c>
      <c r="AC22" s="15"/>
      <c r="AD22" s="15"/>
      <c r="AE22" s="15"/>
      <c r="AF22" s="15"/>
      <c r="AG22" s="15"/>
      <c r="AH22" s="15"/>
      <c r="AI22" s="15"/>
      <c r="AJ22" s="15"/>
      <c r="AK22" s="15"/>
      <c r="AL22" s="15"/>
      <c r="AM22" s="15"/>
      <c r="AN22" s="15"/>
      <c r="AO22" s="15"/>
      <c r="AP22" s="15"/>
      <c r="AQ22" s="15"/>
      <c r="AR22" s="15"/>
      <c r="AS22" s="15"/>
    </row>
    <row r="23" spans="1:45" s="12" customFormat="1" ht="92.5" customHeight="1" x14ac:dyDescent="0.3">
      <c r="A23" s="106" t="s">
        <v>166</v>
      </c>
      <c r="B23" s="106" t="s">
        <v>136</v>
      </c>
      <c r="C23" s="10" t="s">
        <v>167</v>
      </c>
      <c r="D23" s="10" t="s">
        <v>172</v>
      </c>
      <c r="E23" s="10" t="s">
        <v>173</v>
      </c>
      <c r="F23" s="10" t="s">
        <v>99</v>
      </c>
      <c r="G23" s="10" t="s">
        <v>126</v>
      </c>
      <c r="H23" s="109">
        <f>IF(I23="Mycket låg",1,(IF(I23="Låg",2,(IF(I23="Medel",3,(IF(I23="Hög",4,(IF(I23="Mycket hög",5,0)))))))))</f>
        <v>0</v>
      </c>
      <c r="I23" s="37" t="s">
        <v>127</v>
      </c>
      <c r="J23" s="109">
        <f>IF(K23="Liten",1,(IF(K23="Medel",2,(IF(K23="Stor",3,0)))))</f>
        <v>0</v>
      </c>
      <c r="K23" s="37" t="s">
        <v>127</v>
      </c>
      <c r="L23" s="109">
        <f>IF(M23="Kort",1,(IF(M23="Medel",2,(IF(M23="Lång",3,0)))))</f>
        <v>0</v>
      </c>
      <c r="M23" s="37" t="s">
        <v>127</v>
      </c>
      <c r="N23" s="11">
        <f>IF(O23="Lokalt",1,(IF(O23="Regionalt",2,(IF(O23="Nationellt",3,0)))))</f>
        <v>0</v>
      </c>
      <c r="O23" s="37" t="s">
        <v>127</v>
      </c>
      <c r="P23" s="109">
        <f>(H23*3+J23+L23+N23)</f>
        <v>0</v>
      </c>
      <c r="Q23" s="110">
        <f>IF(R23="Låg",1,(IF(R23="Medelhög",2,(IF(R23="Hög",3,(IF(R23="Mycket hög",4,0)))))))</f>
        <v>0</v>
      </c>
      <c r="R23" s="38" t="s">
        <v>127</v>
      </c>
      <c r="S23" s="111">
        <f>IF(Q23="","",P23*Q23)</f>
        <v>0</v>
      </c>
      <c r="T23" s="37" t="str">
        <f t="shared" si="7"/>
        <v/>
      </c>
      <c r="U23" s="37" t="s">
        <v>127</v>
      </c>
      <c r="V23" s="86" t="s">
        <v>128</v>
      </c>
      <c r="W23" s="87" t="s">
        <v>127</v>
      </c>
      <c r="X23" s="87" t="s">
        <v>129</v>
      </c>
      <c r="Y23" s="86" t="s">
        <v>130</v>
      </c>
      <c r="Z23" s="86" t="s">
        <v>131</v>
      </c>
      <c r="AA23" s="86" t="s">
        <v>127</v>
      </c>
      <c r="AB23" s="86" t="s">
        <v>131</v>
      </c>
      <c r="AC23" s="15"/>
      <c r="AD23" s="15"/>
      <c r="AE23" s="15"/>
      <c r="AF23" s="15"/>
      <c r="AG23" s="15"/>
      <c r="AH23" s="15"/>
      <c r="AI23" s="15"/>
      <c r="AJ23" s="15"/>
      <c r="AK23" s="15"/>
      <c r="AL23" s="15"/>
      <c r="AM23" s="15"/>
      <c r="AN23" s="15"/>
      <c r="AO23" s="15"/>
      <c r="AP23" s="15"/>
      <c r="AQ23" s="15"/>
      <c r="AR23" s="15"/>
      <c r="AS23" s="15"/>
    </row>
    <row r="24" spans="1:45" s="12" customFormat="1" ht="106" customHeight="1" x14ac:dyDescent="0.3">
      <c r="A24" s="106" t="s">
        <v>174</v>
      </c>
      <c r="B24" s="106" t="s">
        <v>122</v>
      </c>
      <c r="C24" s="10" t="s">
        <v>175</v>
      </c>
      <c r="D24" s="10" t="s">
        <v>176</v>
      </c>
      <c r="E24" s="10" t="s">
        <v>177</v>
      </c>
      <c r="F24" s="10" t="s">
        <v>99</v>
      </c>
      <c r="G24" s="10" t="s">
        <v>126</v>
      </c>
      <c r="H24" s="11">
        <f t="shared" si="0"/>
        <v>0</v>
      </c>
      <c r="I24" s="37" t="s">
        <v>127</v>
      </c>
      <c r="J24" s="30">
        <f t="shared" si="1"/>
        <v>0</v>
      </c>
      <c r="K24" s="37" t="s">
        <v>127</v>
      </c>
      <c r="L24" s="30">
        <f t="shared" si="2"/>
        <v>0</v>
      </c>
      <c r="M24" s="37" t="s">
        <v>127</v>
      </c>
      <c r="N24" s="30">
        <f t="shared" si="3"/>
        <v>0</v>
      </c>
      <c r="O24" s="37" t="s">
        <v>127</v>
      </c>
      <c r="P24" s="30">
        <f t="shared" si="4"/>
        <v>0</v>
      </c>
      <c r="Q24" s="30">
        <f t="shared" si="5"/>
        <v>0</v>
      </c>
      <c r="R24" s="38" t="s">
        <v>127</v>
      </c>
      <c r="S24" s="38">
        <f t="shared" si="6"/>
        <v>0</v>
      </c>
      <c r="T24" s="37" t="str">
        <f t="shared" si="7"/>
        <v/>
      </c>
      <c r="U24" s="37" t="s">
        <v>127</v>
      </c>
      <c r="V24" s="86" t="s">
        <v>128</v>
      </c>
      <c r="W24" s="87" t="s">
        <v>127</v>
      </c>
      <c r="X24" s="87" t="s">
        <v>129</v>
      </c>
      <c r="Y24" s="86" t="s">
        <v>130</v>
      </c>
      <c r="Z24" s="86" t="s">
        <v>131</v>
      </c>
      <c r="AA24" s="86" t="s">
        <v>127</v>
      </c>
      <c r="AB24" s="86" t="s">
        <v>131</v>
      </c>
      <c r="AC24" s="15"/>
      <c r="AD24" s="15"/>
      <c r="AE24" s="15"/>
      <c r="AF24" s="15"/>
      <c r="AG24" s="15"/>
      <c r="AH24" s="15"/>
      <c r="AI24" s="15"/>
      <c r="AJ24" s="15"/>
      <c r="AK24" s="15"/>
      <c r="AL24" s="15"/>
      <c r="AM24" s="15"/>
      <c r="AN24" s="15"/>
      <c r="AO24" s="15"/>
      <c r="AP24" s="15"/>
      <c r="AQ24" s="15"/>
      <c r="AR24" s="15"/>
      <c r="AS24" s="15"/>
    </row>
    <row r="25" spans="1:45" s="12" customFormat="1" ht="107" customHeight="1" x14ac:dyDescent="0.3">
      <c r="A25" s="106" t="s">
        <v>178</v>
      </c>
      <c r="B25" s="106" t="s">
        <v>122</v>
      </c>
      <c r="C25" s="10" t="s">
        <v>179</v>
      </c>
      <c r="D25" s="10" t="s">
        <v>180</v>
      </c>
      <c r="E25" s="10" t="s">
        <v>181</v>
      </c>
      <c r="F25" s="10" t="s">
        <v>99</v>
      </c>
      <c r="G25" s="10" t="s">
        <v>126</v>
      </c>
      <c r="H25" s="11">
        <f t="shared" si="0"/>
        <v>0</v>
      </c>
      <c r="I25" s="37" t="s">
        <v>127</v>
      </c>
      <c r="J25" s="30">
        <f t="shared" si="1"/>
        <v>0</v>
      </c>
      <c r="K25" s="37" t="s">
        <v>127</v>
      </c>
      <c r="L25" s="30">
        <f t="shared" si="2"/>
        <v>0</v>
      </c>
      <c r="M25" s="37" t="s">
        <v>127</v>
      </c>
      <c r="N25" s="30">
        <f t="shared" si="3"/>
        <v>0</v>
      </c>
      <c r="O25" s="37" t="s">
        <v>127</v>
      </c>
      <c r="P25" s="30">
        <f t="shared" si="4"/>
        <v>0</v>
      </c>
      <c r="Q25" s="30">
        <f t="shared" si="5"/>
        <v>0</v>
      </c>
      <c r="R25" s="38" t="s">
        <v>127</v>
      </c>
      <c r="S25" s="38">
        <f t="shared" si="6"/>
        <v>0</v>
      </c>
      <c r="T25" s="37" t="str">
        <f t="shared" si="7"/>
        <v/>
      </c>
      <c r="U25" s="37" t="s">
        <v>127</v>
      </c>
      <c r="V25" s="86" t="s">
        <v>128</v>
      </c>
      <c r="W25" s="87" t="s">
        <v>127</v>
      </c>
      <c r="X25" s="87" t="s">
        <v>129</v>
      </c>
      <c r="Y25" s="86" t="s">
        <v>130</v>
      </c>
      <c r="Z25" s="86" t="s">
        <v>131</v>
      </c>
      <c r="AA25" s="86" t="s">
        <v>127</v>
      </c>
      <c r="AB25" s="86" t="s">
        <v>131</v>
      </c>
      <c r="AC25" s="15"/>
      <c r="AD25" s="15"/>
      <c r="AE25" s="15"/>
      <c r="AF25" s="15"/>
      <c r="AG25" s="15"/>
      <c r="AH25" s="15"/>
      <c r="AI25" s="15"/>
      <c r="AJ25" s="15"/>
      <c r="AK25" s="15"/>
      <c r="AL25" s="15"/>
      <c r="AM25" s="15"/>
      <c r="AN25" s="15"/>
      <c r="AO25" s="15"/>
      <c r="AP25" s="15"/>
      <c r="AQ25" s="15"/>
      <c r="AR25" s="15"/>
      <c r="AS25" s="15"/>
    </row>
    <row r="26" spans="1:45" s="12" customFormat="1" ht="95" customHeight="1" x14ac:dyDescent="0.3">
      <c r="A26" s="106" t="s">
        <v>182</v>
      </c>
      <c r="B26" s="106" t="s">
        <v>122</v>
      </c>
      <c r="C26" s="10" t="s">
        <v>183</v>
      </c>
      <c r="D26" s="10" t="s">
        <v>184</v>
      </c>
      <c r="E26" s="10" t="s">
        <v>185</v>
      </c>
      <c r="F26" s="10" t="s">
        <v>99</v>
      </c>
      <c r="G26" s="10" t="s">
        <v>126</v>
      </c>
      <c r="H26" s="11">
        <f t="shared" si="0"/>
        <v>0</v>
      </c>
      <c r="I26" s="37" t="s">
        <v>127</v>
      </c>
      <c r="J26" s="30">
        <f t="shared" si="1"/>
        <v>0</v>
      </c>
      <c r="K26" s="37" t="s">
        <v>127</v>
      </c>
      <c r="L26" s="30">
        <f t="shared" si="2"/>
        <v>0</v>
      </c>
      <c r="M26" s="37" t="s">
        <v>127</v>
      </c>
      <c r="N26" s="30">
        <f t="shared" si="3"/>
        <v>0</v>
      </c>
      <c r="O26" s="37" t="s">
        <v>127</v>
      </c>
      <c r="P26" s="30">
        <f t="shared" si="4"/>
        <v>0</v>
      </c>
      <c r="Q26" s="30">
        <f t="shared" si="5"/>
        <v>0</v>
      </c>
      <c r="R26" s="38" t="s">
        <v>127</v>
      </c>
      <c r="S26" s="38">
        <f t="shared" si="6"/>
        <v>0</v>
      </c>
      <c r="T26" s="37" t="str">
        <f t="shared" si="7"/>
        <v/>
      </c>
      <c r="U26" s="37" t="s">
        <v>127</v>
      </c>
      <c r="V26" s="86" t="s">
        <v>128</v>
      </c>
      <c r="W26" s="87" t="s">
        <v>127</v>
      </c>
      <c r="X26" s="87" t="s">
        <v>129</v>
      </c>
      <c r="Y26" s="86" t="s">
        <v>130</v>
      </c>
      <c r="Z26" s="86" t="s">
        <v>131</v>
      </c>
      <c r="AA26" s="86" t="s">
        <v>127</v>
      </c>
      <c r="AB26" s="86" t="s">
        <v>131</v>
      </c>
      <c r="AC26" s="15"/>
      <c r="AD26" s="15"/>
      <c r="AE26" s="15"/>
      <c r="AF26" s="15"/>
      <c r="AG26" s="15"/>
      <c r="AH26" s="15"/>
      <c r="AI26" s="15"/>
      <c r="AJ26" s="15"/>
      <c r="AK26" s="15"/>
      <c r="AL26" s="15"/>
      <c r="AM26" s="15"/>
      <c r="AN26" s="15"/>
      <c r="AO26" s="15"/>
      <c r="AP26" s="15"/>
      <c r="AQ26" s="15"/>
      <c r="AR26" s="15"/>
      <c r="AS26" s="15"/>
    </row>
    <row r="27" spans="1:45" s="12" customFormat="1" ht="91" x14ac:dyDescent="0.3">
      <c r="A27" s="106" t="s">
        <v>186</v>
      </c>
      <c r="B27" s="106" t="s">
        <v>122</v>
      </c>
      <c r="C27" s="10" t="s">
        <v>187</v>
      </c>
      <c r="D27" s="10" t="s">
        <v>188</v>
      </c>
      <c r="E27" s="10" t="s">
        <v>189</v>
      </c>
      <c r="F27" s="10" t="s">
        <v>99</v>
      </c>
      <c r="G27" s="10" t="s">
        <v>126</v>
      </c>
      <c r="H27" s="11">
        <f t="shared" si="0"/>
        <v>0</v>
      </c>
      <c r="I27" s="37" t="s">
        <v>127</v>
      </c>
      <c r="J27" s="30">
        <f t="shared" si="1"/>
        <v>0</v>
      </c>
      <c r="K27" s="37" t="s">
        <v>127</v>
      </c>
      <c r="L27" s="30">
        <f t="shared" si="2"/>
        <v>0</v>
      </c>
      <c r="M27" s="37" t="s">
        <v>127</v>
      </c>
      <c r="N27" s="30">
        <f t="shared" si="3"/>
        <v>0</v>
      </c>
      <c r="O27" s="37" t="s">
        <v>127</v>
      </c>
      <c r="P27" s="30">
        <f t="shared" si="4"/>
        <v>0</v>
      </c>
      <c r="Q27" s="30">
        <f t="shared" si="5"/>
        <v>0</v>
      </c>
      <c r="R27" s="38" t="s">
        <v>127</v>
      </c>
      <c r="S27" s="38">
        <f t="shared" si="6"/>
        <v>0</v>
      </c>
      <c r="T27" s="37" t="str">
        <f t="shared" si="7"/>
        <v/>
      </c>
      <c r="U27" s="37" t="s">
        <v>127</v>
      </c>
      <c r="V27" s="86" t="s">
        <v>128</v>
      </c>
      <c r="W27" s="87" t="s">
        <v>127</v>
      </c>
      <c r="X27" s="87" t="s">
        <v>129</v>
      </c>
      <c r="Y27" s="86" t="s">
        <v>130</v>
      </c>
      <c r="Z27" s="86" t="s">
        <v>131</v>
      </c>
      <c r="AA27" s="86" t="s">
        <v>127</v>
      </c>
      <c r="AB27" s="86" t="s">
        <v>131</v>
      </c>
      <c r="AC27" s="15"/>
      <c r="AD27" s="15"/>
      <c r="AE27" s="15"/>
      <c r="AF27" s="15"/>
      <c r="AG27" s="15"/>
      <c r="AH27" s="15"/>
      <c r="AI27" s="15"/>
      <c r="AJ27" s="15"/>
      <c r="AK27" s="15"/>
      <c r="AL27" s="15"/>
      <c r="AM27" s="15"/>
      <c r="AN27" s="15"/>
      <c r="AO27" s="15"/>
      <c r="AP27" s="15"/>
      <c r="AQ27" s="15"/>
      <c r="AR27" s="15"/>
      <c r="AS27" s="15"/>
    </row>
    <row r="28" spans="1:45" s="12" customFormat="1" ht="95" customHeight="1" x14ac:dyDescent="0.3">
      <c r="A28" s="106" t="s">
        <v>190</v>
      </c>
      <c r="B28" s="106" t="s">
        <v>122</v>
      </c>
      <c r="C28" s="10" t="s">
        <v>191</v>
      </c>
      <c r="D28" s="10" t="s">
        <v>192</v>
      </c>
      <c r="E28" s="10" t="s">
        <v>171</v>
      </c>
      <c r="F28" s="10" t="s">
        <v>99</v>
      </c>
      <c r="G28" s="10" t="s">
        <v>126</v>
      </c>
      <c r="H28" s="11">
        <f t="shared" si="0"/>
        <v>0</v>
      </c>
      <c r="I28" s="37" t="s">
        <v>127</v>
      </c>
      <c r="J28" s="30">
        <f t="shared" si="1"/>
        <v>0</v>
      </c>
      <c r="K28" s="37" t="s">
        <v>127</v>
      </c>
      <c r="L28" s="30">
        <f t="shared" si="2"/>
        <v>0</v>
      </c>
      <c r="M28" s="37" t="s">
        <v>127</v>
      </c>
      <c r="N28" s="30">
        <f t="shared" si="3"/>
        <v>0</v>
      </c>
      <c r="O28" s="37" t="s">
        <v>127</v>
      </c>
      <c r="P28" s="30">
        <f t="shared" si="4"/>
        <v>0</v>
      </c>
      <c r="Q28" s="30">
        <f t="shared" si="5"/>
        <v>0</v>
      </c>
      <c r="R28" s="38" t="s">
        <v>127</v>
      </c>
      <c r="S28" s="38">
        <f t="shared" si="6"/>
        <v>0</v>
      </c>
      <c r="T28" s="37" t="str">
        <f t="shared" si="7"/>
        <v/>
      </c>
      <c r="U28" s="37" t="s">
        <v>127</v>
      </c>
      <c r="V28" s="86" t="s">
        <v>128</v>
      </c>
      <c r="W28" s="87" t="s">
        <v>127</v>
      </c>
      <c r="X28" s="87" t="s">
        <v>129</v>
      </c>
      <c r="Y28" s="86" t="s">
        <v>130</v>
      </c>
      <c r="Z28" s="86" t="s">
        <v>131</v>
      </c>
      <c r="AA28" s="86" t="s">
        <v>127</v>
      </c>
      <c r="AB28" s="86" t="s">
        <v>131</v>
      </c>
      <c r="AC28" s="15"/>
      <c r="AD28" s="15"/>
      <c r="AE28" s="15"/>
      <c r="AF28" s="15"/>
      <c r="AG28" s="15"/>
      <c r="AH28" s="15"/>
      <c r="AI28" s="15"/>
      <c r="AJ28" s="15"/>
      <c r="AK28" s="15"/>
      <c r="AL28" s="15"/>
      <c r="AM28" s="15"/>
      <c r="AN28" s="15"/>
      <c r="AO28" s="15"/>
      <c r="AP28" s="15"/>
      <c r="AQ28" s="15"/>
      <c r="AR28" s="15"/>
      <c r="AS28" s="15"/>
    </row>
    <row r="29" spans="1:45" s="12" customFormat="1" ht="95" customHeight="1" x14ac:dyDescent="0.3">
      <c r="A29" s="106" t="s">
        <v>193</v>
      </c>
      <c r="B29" s="106" t="s">
        <v>122</v>
      </c>
      <c r="C29" s="10" t="s">
        <v>194</v>
      </c>
      <c r="D29" s="10" t="s">
        <v>195</v>
      </c>
      <c r="E29" s="10" t="s">
        <v>196</v>
      </c>
      <c r="F29" s="10" t="s">
        <v>99</v>
      </c>
      <c r="G29" s="10" t="s">
        <v>126</v>
      </c>
      <c r="H29" s="11">
        <f t="shared" si="0"/>
        <v>0</v>
      </c>
      <c r="I29" s="37" t="s">
        <v>127</v>
      </c>
      <c r="J29" s="30">
        <f t="shared" si="1"/>
        <v>0</v>
      </c>
      <c r="K29" s="37" t="s">
        <v>127</v>
      </c>
      <c r="L29" s="30">
        <f t="shared" si="2"/>
        <v>0</v>
      </c>
      <c r="M29" s="37" t="s">
        <v>127</v>
      </c>
      <c r="N29" s="30">
        <f t="shared" si="3"/>
        <v>0</v>
      </c>
      <c r="O29" s="37" t="s">
        <v>127</v>
      </c>
      <c r="P29" s="30">
        <f t="shared" si="4"/>
        <v>0</v>
      </c>
      <c r="Q29" s="30">
        <f t="shared" si="5"/>
        <v>0</v>
      </c>
      <c r="R29" s="38" t="s">
        <v>127</v>
      </c>
      <c r="S29" s="38">
        <f t="shared" si="6"/>
        <v>0</v>
      </c>
      <c r="T29" s="37" t="str">
        <f t="shared" si="7"/>
        <v/>
      </c>
      <c r="U29" s="37" t="s">
        <v>127</v>
      </c>
      <c r="V29" s="86" t="s">
        <v>128</v>
      </c>
      <c r="W29" s="87" t="s">
        <v>127</v>
      </c>
      <c r="X29" s="87" t="s">
        <v>129</v>
      </c>
      <c r="Y29" s="86" t="s">
        <v>130</v>
      </c>
      <c r="Z29" s="86" t="s">
        <v>131</v>
      </c>
      <c r="AA29" s="86" t="s">
        <v>127</v>
      </c>
      <c r="AB29" s="86" t="s">
        <v>131</v>
      </c>
      <c r="AC29" s="15"/>
      <c r="AD29" s="15"/>
      <c r="AE29" s="15"/>
      <c r="AF29" s="15"/>
      <c r="AG29" s="15"/>
      <c r="AH29" s="15"/>
      <c r="AI29" s="15"/>
      <c r="AJ29" s="15"/>
      <c r="AK29" s="15"/>
      <c r="AL29" s="15"/>
      <c r="AM29" s="15"/>
      <c r="AN29" s="15"/>
      <c r="AO29" s="15"/>
      <c r="AP29" s="15"/>
      <c r="AQ29" s="15"/>
      <c r="AR29" s="15"/>
      <c r="AS29" s="15"/>
    </row>
    <row r="30" spans="1:45" s="12" customFormat="1" ht="119.5" customHeight="1" x14ac:dyDescent="0.3">
      <c r="A30" s="106" t="s">
        <v>197</v>
      </c>
      <c r="B30" s="106" t="s">
        <v>122</v>
      </c>
      <c r="C30" s="10" t="s">
        <v>198</v>
      </c>
      <c r="D30" s="10" t="s">
        <v>199</v>
      </c>
      <c r="E30" s="10" t="s">
        <v>200</v>
      </c>
      <c r="F30" s="10" t="s">
        <v>99</v>
      </c>
      <c r="G30" s="10" t="s">
        <v>126</v>
      </c>
      <c r="H30" s="11">
        <f t="shared" si="0"/>
        <v>0</v>
      </c>
      <c r="I30" s="37" t="s">
        <v>127</v>
      </c>
      <c r="J30" s="30">
        <f t="shared" si="1"/>
        <v>0</v>
      </c>
      <c r="K30" s="37" t="s">
        <v>127</v>
      </c>
      <c r="L30" s="30">
        <f t="shared" si="2"/>
        <v>0</v>
      </c>
      <c r="M30" s="37" t="s">
        <v>127</v>
      </c>
      <c r="N30" s="30">
        <f t="shared" si="3"/>
        <v>0</v>
      </c>
      <c r="O30" s="37" t="s">
        <v>127</v>
      </c>
      <c r="P30" s="30">
        <f t="shared" si="4"/>
        <v>0</v>
      </c>
      <c r="Q30" s="30">
        <f t="shared" si="5"/>
        <v>0</v>
      </c>
      <c r="R30" s="38" t="s">
        <v>127</v>
      </c>
      <c r="S30" s="38">
        <f t="shared" si="6"/>
        <v>0</v>
      </c>
      <c r="T30" s="37" t="str">
        <f t="shared" si="7"/>
        <v/>
      </c>
      <c r="U30" s="37" t="s">
        <v>127</v>
      </c>
      <c r="V30" s="86" t="s">
        <v>128</v>
      </c>
      <c r="W30" s="87" t="s">
        <v>127</v>
      </c>
      <c r="X30" s="87" t="s">
        <v>129</v>
      </c>
      <c r="Y30" s="86" t="s">
        <v>130</v>
      </c>
      <c r="Z30" s="86" t="s">
        <v>131</v>
      </c>
      <c r="AA30" s="86" t="s">
        <v>127</v>
      </c>
      <c r="AB30" s="86" t="s">
        <v>131</v>
      </c>
      <c r="AC30" s="15"/>
      <c r="AD30" s="15"/>
      <c r="AE30" s="15"/>
      <c r="AF30" s="15"/>
      <c r="AG30" s="15"/>
      <c r="AH30" s="15"/>
      <c r="AI30" s="15"/>
      <c r="AJ30" s="15"/>
      <c r="AK30" s="15"/>
      <c r="AL30" s="15"/>
      <c r="AM30" s="15"/>
      <c r="AN30" s="15"/>
      <c r="AO30" s="15"/>
      <c r="AP30" s="15"/>
      <c r="AQ30" s="15"/>
      <c r="AR30" s="15"/>
      <c r="AS30" s="15"/>
    </row>
    <row r="31" spans="1:45" s="12" customFormat="1" ht="106" customHeight="1" x14ac:dyDescent="0.3">
      <c r="A31" s="106" t="s">
        <v>201</v>
      </c>
      <c r="B31" s="106" t="s">
        <v>122</v>
      </c>
      <c r="C31" s="10" t="s">
        <v>202</v>
      </c>
      <c r="D31" s="10" t="s">
        <v>203</v>
      </c>
      <c r="E31" s="10" t="s">
        <v>204</v>
      </c>
      <c r="F31" s="10" t="s">
        <v>99</v>
      </c>
      <c r="G31" s="10" t="s">
        <v>126</v>
      </c>
      <c r="H31" s="11">
        <f t="shared" si="0"/>
        <v>0</v>
      </c>
      <c r="I31" s="37" t="s">
        <v>127</v>
      </c>
      <c r="J31" s="30">
        <f t="shared" si="1"/>
        <v>0</v>
      </c>
      <c r="K31" s="37" t="s">
        <v>127</v>
      </c>
      <c r="L31" s="30">
        <f t="shared" si="2"/>
        <v>0</v>
      </c>
      <c r="M31" s="37" t="s">
        <v>127</v>
      </c>
      <c r="N31" s="30">
        <f t="shared" si="3"/>
        <v>0</v>
      </c>
      <c r="O31" s="37" t="s">
        <v>127</v>
      </c>
      <c r="P31" s="30">
        <f t="shared" si="4"/>
        <v>0</v>
      </c>
      <c r="Q31" s="30">
        <f t="shared" si="5"/>
        <v>0</v>
      </c>
      <c r="R31" s="38" t="s">
        <v>127</v>
      </c>
      <c r="S31" s="38">
        <f t="shared" si="6"/>
        <v>0</v>
      </c>
      <c r="T31" s="37" t="str">
        <f t="shared" si="7"/>
        <v/>
      </c>
      <c r="U31" s="37" t="s">
        <v>127</v>
      </c>
      <c r="V31" s="86" t="s">
        <v>128</v>
      </c>
      <c r="W31" s="87" t="s">
        <v>127</v>
      </c>
      <c r="X31" s="87" t="s">
        <v>129</v>
      </c>
      <c r="Y31" s="86" t="s">
        <v>130</v>
      </c>
      <c r="Z31" s="86" t="s">
        <v>131</v>
      </c>
      <c r="AA31" s="86" t="s">
        <v>127</v>
      </c>
      <c r="AB31" s="86" t="s">
        <v>131</v>
      </c>
      <c r="AC31" s="15"/>
      <c r="AD31" s="15"/>
      <c r="AE31" s="15"/>
      <c r="AF31" s="15"/>
      <c r="AG31" s="15"/>
      <c r="AH31" s="15"/>
      <c r="AI31" s="15"/>
      <c r="AJ31" s="15"/>
      <c r="AK31" s="15"/>
      <c r="AL31" s="15"/>
      <c r="AM31" s="15"/>
      <c r="AN31" s="15"/>
      <c r="AO31" s="15"/>
      <c r="AP31" s="15"/>
      <c r="AQ31" s="15"/>
      <c r="AR31" s="15"/>
      <c r="AS31" s="15"/>
    </row>
    <row r="32" spans="1:45" s="12" customFormat="1" ht="117" x14ac:dyDescent="0.3">
      <c r="A32" s="106" t="s">
        <v>205</v>
      </c>
      <c r="B32" s="106" t="s">
        <v>122</v>
      </c>
      <c r="C32" s="10" t="s">
        <v>206</v>
      </c>
      <c r="D32" s="10" t="s">
        <v>207</v>
      </c>
      <c r="E32" s="10" t="s">
        <v>208</v>
      </c>
      <c r="F32" s="10" t="s">
        <v>99</v>
      </c>
      <c r="G32" s="10" t="s">
        <v>126</v>
      </c>
      <c r="H32" s="11">
        <f t="shared" si="0"/>
        <v>0</v>
      </c>
      <c r="I32" s="37" t="s">
        <v>127</v>
      </c>
      <c r="J32" s="30">
        <f t="shared" si="1"/>
        <v>0</v>
      </c>
      <c r="K32" s="37" t="s">
        <v>127</v>
      </c>
      <c r="L32" s="30">
        <f t="shared" si="2"/>
        <v>0</v>
      </c>
      <c r="M32" s="37" t="s">
        <v>127</v>
      </c>
      <c r="N32" s="30">
        <f t="shared" si="3"/>
        <v>0</v>
      </c>
      <c r="O32" s="37" t="s">
        <v>127</v>
      </c>
      <c r="P32" s="30">
        <f t="shared" si="4"/>
        <v>0</v>
      </c>
      <c r="Q32" s="30">
        <f t="shared" si="5"/>
        <v>0</v>
      </c>
      <c r="R32" s="38" t="s">
        <v>127</v>
      </c>
      <c r="S32" s="38">
        <f t="shared" si="6"/>
        <v>0</v>
      </c>
      <c r="T32" s="37" t="str">
        <f t="shared" si="7"/>
        <v/>
      </c>
      <c r="U32" s="37" t="s">
        <v>127</v>
      </c>
      <c r="V32" s="86" t="s">
        <v>128</v>
      </c>
      <c r="W32" s="87" t="s">
        <v>127</v>
      </c>
      <c r="X32" s="87" t="s">
        <v>129</v>
      </c>
      <c r="Y32" s="86" t="s">
        <v>130</v>
      </c>
      <c r="Z32" s="86" t="s">
        <v>131</v>
      </c>
      <c r="AA32" s="86" t="s">
        <v>127</v>
      </c>
      <c r="AB32" s="86" t="s">
        <v>131</v>
      </c>
      <c r="AC32" s="15"/>
      <c r="AD32" s="15"/>
      <c r="AE32" s="15"/>
      <c r="AF32" s="15"/>
      <c r="AG32" s="15"/>
      <c r="AH32" s="15"/>
      <c r="AI32" s="15"/>
      <c r="AJ32" s="15"/>
      <c r="AK32" s="15"/>
      <c r="AL32" s="15"/>
      <c r="AM32" s="15"/>
      <c r="AN32" s="15"/>
      <c r="AO32" s="15"/>
      <c r="AP32" s="15"/>
      <c r="AQ32" s="15"/>
      <c r="AR32" s="15"/>
      <c r="AS32" s="15"/>
    </row>
    <row r="33" spans="1:45" s="12" customFormat="1" ht="94" customHeight="1" x14ac:dyDescent="0.3">
      <c r="A33" s="106" t="s">
        <v>209</v>
      </c>
      <c r="B33" s="106" t="s">
        <v>122</v>
      </c>
      <c r="C33" s="10" t="s">
        <v>210</v>
      </c>
      <c r="D33" s="10" t="s">
        <v>211</v>
      </c>
      <c r="E33" s="10" t="s">
        <v>212</v>
      </c>
      <c r="F33" s="10" t="s">
        <v>99</v>
      </c>
      <c r="G33" s="10" t="s">
        <v>126</v>
      </c>
      <c r="H33" s="11">
        <f t="shared" si="0"/>
        <v>0</v>
      </c>
      <c r="I33" s="37" t="s">
        <v>127</v>
      </c>
      <c r="J33" s="30">
        <f t="shared" si="1"/>
        <v>0</v>
      </c>
      <c r="K33" s="37" t="s">
        <v>127</v>
      </c>
      <c r="L33" s="30">
        <f t="shared" si="2"/>
        <v>0</v>
      </c>
      <c r="M33" s="37" t="s">
        <v>127</v>
      </c>
      <c r="N33" s="30">
        <f t="shared" si="3"/>
        <v>0</v>
      </c>
      <c r="O33" s="37" t="s">
        <v>127</v>
      </c>
      <c r="P33" s="30">
        <f t="shared" si="4"/>
        <v>0</v>
      </c>
      <c r="Q33" s="30">
        <f t="shared" si="5"/>
        <v>0</v>
      </c>
      <c r="R33" s="38" t="s">
        <v>127</v>
      </c>
      <c r="S33" s="38">
        <f t="shared" si="6"/>
        <v>0</v>
      </c>
      <c r="T33" s="37" t="str">
        <f t="shared" si="7"/>
        <v/>
      </c>
      <c r="U33" s="37" t="s">
        <v>127</v>
      </c>
      <c r="V33" s="86" t="s">
        <v>128</v>
      </c>
      <c r="W33" s="87" t="s">
        <v>127</v>
      </c>
      <c r="X33" s="87" t="s">
        <v>129</v>
      </c>
      <c r="Y33" s="86" t="s">
        <v>130</v>
      </c>
      <c r="Z33" s="86" t="s">
        <v>131</v>
      </c>
      <c r="AA33" s="86" t="s">
        <v>127</v>
      </c>
      <c r="AB33" s="86" t="s">
        <v>131</v>
      </c>
      <c r="AC33" s="15"/>
      <c r="AD33" s="15"/>
      <c r="AE33" s="15"/>
      <c r="AF33" s="15"/>
      <c r="AG33" s="15"/>
      <c r="AH33" s="15"/>
      <c r="AI33" s="15"/>
      <c r="AJ33" s="15"/>
      <c r="AK33" s="15"/>
      <c r="AL33" s="15"/>
      <c r="AM33" s="15"/>
      <c r="AN33" s="15"/>
      <c r="AO33" s="15"/>
      <c r="AP33" s="15"/>
      <c r="AQ33" s="15"/>
      <c r="AR33" s="15"/>
      <c r="AS33" s="15"/>
    </row>
    <row r="34" spans="1:45" s="12" customFormat="1" ht="147" customHeight="1" x14ac:dyDescent="0.3">
      <c r="A34" s="106" t="s">
        <v>213</v>
      </c>
      <c r="B34" s="106" t="s">
        <v>122</v>
      </c>
      <c r="C34" s="10" t="s">
        <v>214</v>
      </c>
      <c r="D34" s="10" t="s">
        <v>215</v>
      </c>
      <c r="E34" s="10" t="s">
        <v>216</v>
      </c>
      <c r="F34" s="10" t="s">
        <v>99</v>
      </c>
      <c r="G34" s="10" t="s">
        <v>126</v>
      </c>
      <c r="H34" s="11">
        <f t="shared" si="0"/>
        <v>0</v>
      </c>
      <c r="I34" s="37" t="s">
        <v>127</v>
      </c>
      <c r="J34" s="30">
        <f t="shared" si="1"/>
        <v>0</v>
      </c>
      <c r="K34" s="37" t="s">
        <v>127</v>
      </c>
      <c r="L34" s="30">
        <f t="shared" si="2"/>
        <v>0</v>
      </c>
      <c r="M34" s="37" t="s">
        <v>127</v>
      </c>
      <c r="N34" s="30">
        <f t="shared" si="3"/>
        <v>0</v>
      </c>
      <c r="O34" s="37" t="s">
        <v>127</v>
      </c>
      <c r="P34" s="30">
        <f t="shared" si="4"/>
        <v>0</v>
      </c>
      <c r="Q34" s="30">
        <f t="shared" si="5"/>
        <v>0</v>
      </c>
      <c r="R34" s="38" t="s">
        <v>127</v>
      </c>
      <c r="S34" s="38">
        <f t="shared" si="6"/>
        <v>0</v>
      </c>
      <c r="T34" s="37" t="str">
        <f t="shared" si="7"/>
        <v/>
      </c>
      <c r="U34" s="37" t="s">
        <v>127</v>
      </c>
      <c r="V34" s="86" t="s">
        <v>128</v>
      </c>
      <c r="W34" s="87" t="s">
        <v>127</v>
      </c>
      <c r="X34" s="87" t="s">
        <v>129</v>
      </c>
      <c r="Y34" s="86" t="s">
        <v>130</v>
      </c>
      <c r="Z34" s="86" t="s">
        <v>131</v>
      </c>
      <c r="AA34" s="86" t="s">
        <v>127</v>
      </c>
      <c r="AB34" s="86" t="s">
        <v>131</v>
      </c>
      <c r="AC34" s="15"/>
      <c r="AD34" s="15"/>
      <c r="AE34" s="15"/>
      <c r="AF34" s="15"/>
      <c r="AG34" s="15"/>
      <c r="AH34" s="15"/>
      <c r="AI34" s="15"/>
      <c r="AJ34" s="15"/>
      <c r="AK34" s="15"/>
      <c r="AL34" s="15"/>
      <c r="AM34" s="15"/>
      <c r="AN34" s="15"/>
      <c r="AO34" s="15"/>
      <c r="AP34" s="15"/>
      <c r="AQ34" s="15"/>
      <c r="AR34" s="15"/>
      <c r="AS34" s="15"/>
    </row>
    <row r="35" spans="1:45" s="12" customFormat="1" ht="106.5" customHeight="1" x14ac:dyDescent="0.3">
      <c r="A35" s="106" t="s">
        <v>217</v>
      </c>
      <c r="B35" s="106" t="s">
        <v>122</v>
      </c>
      <c r="C35" s="10" t="s">
        <v>218</v>
      </c>
      <c r="D35" s="10" t="s">
        <v>219</v>
      </c>
      <c r="E35" s="10" t="s">
        <v>220</v>
      </c>
      <c r="F35" s="10" t="s">
        <v>99</v>
      </c>
      <c r="G35" s="10" t="s">
        <v>126</v>
      </c>
      <c r="H35" s="11">
        <f t="shared" si="0"/>
        <v>0</v>
      </c>
      <c r="I35" s="37" t="s">
        <v>127</v>
      </c>
      <c r="J35" s="30">
        <f t="shared" si="1"/>
        <v>0</v>
      </c>
      <c r="K35" s="37" t="s">
        <v>127</v>
      </c>
      <c r="L35" s="30">
        <f t="shared" si="2"/>
        <v>0</v>
      </c>
      <c r="M35" s="37" t="s">
        <v>127</v>
      </c>
      <c r="N35" s="30">
        <f t="shared" si="3"/>
        <v>0</v>
      </c>
      <c r="O35" s="37" t="s">
        <v>127</v>
      </c>
      <c r="P35" s="30">
        <f t="shared" si="4"/>
        <v>0</v>
      </c>
      <c r="Q35" s="30">
        <f t="shared" si="5"/>
        <v>0</v>
      </c>
      <c r="R35" s="38" t="s">
        <v>127</v>
      </c>
      <c r="S35" s="38">
        <f t="shared" si="6"/>
        <v>0</v>
      </c>
      <c r="T35" s="37" t="str">
        <f t="shared" si="7"/>
        <v/>
      </c>
      <c r="U35" s="37" t="s">
        <v>127</v>
      </c>
      <c r="V35" s="86" t="s">
        <v>128</v>
      </c>
      <c r="W35" s="87" t="s">
        <v>127</v>
      </c>
      <c r="X35" s="87" t="s">
        <v>129</v>
      </c>
      <c r="Y35" s="86" t="s">
        <v>130</v>
      </c>
      <c r="Z35" s="86" t="s">
        <v>131</v>
      </c>
      <c r="AA35" s="86" t="s">
        <v>127</v>
      </c>
      <c r="AB35" s="86" t="s">
        <v>131</v>
      </c>
      <c r="AC35" s="15"/>
      <c r="AD35" s="15"/>
      <c r="AE35" s="15"/>
      <c r="AF35" s="15"/>
      <c r="AG35" s="15"/>
      <c r="AH35" s="15"/>
      <c r="AI35" s="15"/>
      <c r="AJ35" s="15"/>
      <c r="AK35" s="15"/>
      <c r="AL35" s="15"/>
      <c r="AM35" s="15"/>
      <c r="AN35" s="15"/>
      <c r="AO35" s="15"/>
      <c r="AP35" s="15"/>
      <c r="AQ35" s="15"/>
      <c r="AR35" s="15"/>
      <c r="AS35" s="15"/>
    </row>
    <row r="36" spans="1:45" s="12" customFormat="1" ht="108" customHeight="1" x14ac:dyDescent="0.3">
      <c r="A36" s="106" t="s">
        <v>221</v>
      </c>
      <c r="B36" s="106" t="s">
        <v>122</v>
      </c>
      <c r="C36" s="10" t="s">
        <v>222</v>
      </c>
      <c r="D36" s="10" t="s">
        <v>223</v>
      </c>
      <c r="E36" s="10" t="s">
        <v>224</v>
      </c>
      <c r="F36" s="10" t="s">
        <v>99</v>
      </c>
      <c r="G36" s="10" t="s">
        <v>126</v>
      </c>
      <c r="H36" s="11">
        <f t="shared" si="0"/>
        <v>0</v>
      </c>
      <c r="I36" s="37" t="s">
        <v>127</v>
      </c>
      <c r="J36" s="30">
        <f t="shared" si="1"/>
        <v>0</v>
      </c>
      <c r="K36" s="37" t="s">
        <v>127</v>
      </c>
      <c r="L36" s="30">
        <f t="shared" si="2"/>
        <v>0</v>
      </c>
      <c r="M36" s="37" t="s">
        <v>127</v>
      </c>
      <c r="N36" s="30">
        <f t="shared" si="3"/>
        <v>0</v>
      </c>
      <c r="O36" s="37" t="s">
        <v>127</v>
      </c>
      <c r="P36" s="30">
        <f t="shared" si="4"/>
        <v>0</v>
      </c>
      <c r="Q36" s="30">
        <f t="shared" si="5"/>
        <v>0</v>
      </c>
      <c r="R36" s="38" t="s">
        <v>127</v>
      </c>
      <c r="S36" s="38">
        <f t="shared" si="6"/>
        <v>0</v>
      </c>
      <c r="T36" s="37" t="str">
        <f t="shared" si="7"/>
        <v/>
      </c>
      <c r="U36" s="37" t="s">
        <v>127</v>
      </c>
      <c r="V36" s="86" t="s">
        <v>128</v>
      </c>
      <c r="W36" s="87" t="s">
        <v>127</v>
      </c>
      <c r="X36" s="87" t="s">
        <v>129</v>
      </c>
      <c r="Y36" s="86" t="s">
        <v>130</v>
      </c>
      <c r="Z36" s="86" t="s">
        <v>131</v>
      </c>
      <c r="AA36" s="86" t="s">
        <v>127</v>
      </c>
      <c r="AB36" s="86" t="s">
        <v>131</v>
      </c>
      <c r="AC36" s="15"/>
      <c r="AD36" s="15"/>
      <c r="AE36" s="15"/>
      <c r="AF36" s="15"/>
      <c r="AG36" s="15"/>
      <c r="AH36" s="15"/>
      <c r="AI36" s="15"/>
      <c r="AJ36" s="15"/>
      <c r="AK36" s="15"/>
      <c r="AL36" s="15"/>
      <c r="AM36" s="15"/>
      <c r="AN36" s="15"/>
      <c r="AO36" s="15"/>
      <c r="AP36" s="15"/>
      <c r="AQ36" s="15"/>
      <c r="AR36" s="15"/>
      <c r="AS36" s="15"/>
    </row>
    <row r="37" spans="1:45" s="12" customFormat="1" ht="104" x14ac:dyDescent="0.3">
      <c r="A37" s="106" t="s">
        <v>225</v>
      </c>
      <c r="B37" s="106" t="s">
        <v>122</v>
      </c>
      <c r="C37" s="10" t="s">
        <v>226</v>
      </c>
      <c r="D37" s="10" t="s">
        <v>227</v>
      </c>
      <c r="E37" s="10" t="s">
        <v>228</v>
      </c>
      <c r="F37" s="10" t="s">
        <v>99</v>
      </c>
      <c r="G37" s="10" t="s">
        <v>126</v>
      </c>
      <c r="H37" s="11">
        <f t="shared" si="0"/>
        <v>0</v>
      </c>
      <c r="I37" s="37" t="s">
        <v>127</v>
      </c>
      <c r="J37" s="30">
        <f t="shared" si="1"/>
        <v>0</v>
      </c>
      <c r="K37" s="37" t="s">
        <v>127</v>
      </c>
      <c r="L37" s="30">
        <f t="shared" si="2"/>
        <v>0</v>
      </c>
      <c r="M37" s="37" t="s">
        <v>127</v>
      </c>
      <c r="N37" s="30">
        <f t="shared" si="3"/>
        <v>0</v>
      </c>
      <c r="O37" s="37" t="s">
        <v>127</v>
      </c>
      <c r="P37" s="30">
        <f t="shared" si="4"/>
        <v>0</v>
      </c>
      <c r="Q37" s="30">
        <f t="shared" si="5"/>
        <v>0</v>
      </c>
      <c r="R37" s="38" t="s">
        <v>127</v>
      </c>
      <c r="S37" s="38">
        <f t="shared" si="6"/>
        <v>0</v>
      </c>
      <c r="T37" s="37" t="str">
        <f t="shared" si="7"/>
        <v/>
      </c>
      <c r="U37" s="37" t="s">
        <v>127</v>
      </c>
      <c r="V37" s="86" t="s">
        <v>128</v>
      </c>
      <c r="W37" s="87" t="s">
        <v>127</v>
      </c>
      <c r="X37" s="87" t="s">
        <v>129</v>
      </c>
      <c r="Y37" s="86" t="s">
        <v>130</v>
      </c>
      <c r="Z37" s="86" t="s">
        <v>131</v>
      </c>
      <c r="AA37" s="86" t="s">
        <v>127</v>
      </c>
      <c r="AB37" s="86" t="s">
        <v>131</v>
      </c>
      <c r="AC37" s="15"/>
      <c r="AD37" s="15"/>
      <c r="AE37" s="15"/>
      <c r="AF37" s="15"/>
      <c r="AG37" s="15"/>
      <c r="AH37" s="15"/>
      <c r="AI37" s="15"/>
      <c r="AJ37" s="15"/>
      <c r="AK37" s="15"/>
      <c r="AL37" s="15"/>
      <c r="AM37" s="15"/>
      <c r="AN37" s="15"/>
      <c r="AO37" s="15"/>
      <c r="AP37" s="15"/>
      <c r="AQ37" s="15"/>
      <c r="AR37" s="15"/>
      <c r="AS37" s="15"/>
    </row>
    <row r="38" spans="1:45" s="12" customFormat="1" ht="118.5" customHeight="1" x14ac:dyDescent="0.3">
      <c r="A38" s="106" t="s">
        <v>229</v>
      </c>
      <c r="B38" s="106" t="s">
        <v>122</v>
      </c>
      <c r="C38" s="10" t="s">
        <v>230</v>
      </c>
      <c r="D38" s="10" t="s">
        <v>231</v>
      </c>
      <c r="E38" s="10" t="s">
        <v>232</v>
      </c>
      <c r="F38" s="10" t="s">
        <v>99</v>
      </c>
      <c r="G38" s="10" t="s">
        <v>126</v>
      </c>
      <c r="H38" s="11">
        <f t="shared" si="0"/>
        <v>0</v>
      </c>
      <c r="I38" s="37" t="s">
        <v>127</v>
      </c>
      <c r="J38" s="30">
        <f t="shared" si="1"/>
        <v>0</v>
      </c>
      <c r="K38" s="37" t="s">
        <v>127</v>
      </c>
      <c r="L38" s="30">
        <f t="shared" si="2"/>
        <v>0</v>
      </c>
      <c r="M38" s="37" t="s">
        <v>127</v>
      </c>
      <c r="N38" s="30">
        <f t="shared" si="3"/>
        <v>0</v>
      </c>
      <c r="O38" s="37" t="s">
        <v>127</v>
      </c>
      <c r="P38" s="30">
        <f t="shared" si="4"/>
        <v>0</v>
      </c>
      <c r="Q38" s="30">
        <f t="shared" si="5"/>
        <v>0</v>
      </c>
      <c r="R38" s="38" t="s">
        <v>127</v>
      </c>
      <c r="S38" s="38">
        <f t="shared" si="6"/>
        <v>0</v>
      </c>
      <c r="T38" s="37" t="str">
        <f t="shared" si="7"/>
        <v/>
      </c>
      <c r="U38" s="37" t="s">
        <v>127</v>
      </c>
      <c r="V38" s="86" t="s">
        <v>128</v>
      </c>
      <c r="W38" s="87" t="s">
        <v>127</v>
      </c>
      <c r="X38" s="87" t="s">
        <v>129</v>
      </c>
      <c r="Y38" s="86" t="s">
        <v>130</v>
      </c>
      <c r="Z38" s="86" t="s">
        <v>131</v>
      </c>
      <c r="AA38" s="86" t="s">
        <v>127</v>
      </c>
      <c r="AB38" s="86" t="s">
        <v>131</v>
      </c>
      <c r="AC38" s="15"/>
      <c r="AD38" s="15"/>
      <c r="AE38" s="15"/>
      <c r="AF38" s="15"/>
      <c r="AG38" s="15"/>
      <c r="AH38" s="15"/>
      <c r="AI38" s="15"/>
      <c r="AJ38" s="15"/>
      <c r="AK38" s="15"/>
      <c r="AL38" s="15"/>
      <c r="AM38" s="15"/>
      <c r="AN38" s="15"/>
      <c r="AO38" s="15"/>
      <c r="AP38" s="15"/>
      <c r="AQ38" s="15"/>
      <c r="AR38" s="15"/>
      <c r="AS38" s="15"/>
    </row>
    <row r="39" spans="1:45" s="12" customFormat="1" ht="119.5" customHeight="1" x14ac:dyDescent="0.3">
      <c r="A39" s="106" t="s">
        <v>233</v>
      </c>
      <c r="B39" s="106" t="s">
        <v>122</v>
      </c>
      <c r="C39" s="10" t="s">
        <v>234</v>
      </c>
      <c r="D39" s="10" t="s">
        <v>235</v>
      </c>
      <c r="E39" s="10" t="s">
        <v>236</v>
      </c>
      <c r="F39" s="10" t="s">
        <v>99</v>
      </c>
      <c r="G39" s="10" t="s">
        <v>126</v>
      </c>
      <c r="H39" s="11">
        <f t="shared" si="0"/>
        <v>0</v>
      </c>
      <c r="I39" s="37" t="s">
        <v>127</v>
      </c>
      <c r="J39" s="30">
        <f t="shared" si="1"/>
        <v>0</v>
      </c>
      <c r="K39" s="37" t="s">
        <v>127</v>
      </c>
      <c r="L39" s="30">
        <f t="shared" si="2"/>
        <v>0</v>
      </c>
      <c r="M39" s="37" t="s">
        <v>127</v>
      </c>
      <c r="N39" s="30">
        <f t="shared" si="3"/>
        <v>0</v>
      </c>
      <c r="O39" s="37" t="s">
        <v>127</v>
      </c>
      <c r="P39" s="30">
        <f t="shared" si="4"/>
        <v>0</v>
      </c>
      <c r="Q39" s="30">
        <f t="shared" si="5"/>
        <v>0</v>
      </c>
      <c r="R39" s="38" t="s">
        <v>127</v>
      </c>
      <c r="S39" s="38">
        <f t="shared" si="6"/>
        <v>0</v>
      </c>
      <c r="T39" s="37" t="str">
        <f t="shared" si="7"/>
        <v/>
      </c>
      <c r="U39" s="37" t="s">
        <v>127</v>
      </c>
      <c r="V39" s="86" t="s">
        <v>128</v>
      </c>
      <c r="W39" s="87" t="s">
        <v>127</v>
      </c>
      <c r="X39" s="87" t="s">
        <v>129</v>
      </c>
      <c r="Y39" s="86" t="s">
        <v>130</v>
      </c>
      <c r="Z39" s="86" t="s">
        <v>131</v>
      </c>
      <c r="AA39" s="86" t="s">
        <v>127</v>
      </c>
      <c r="AB39" s="86" t="s">
        <v>131</v>
      </c>
      <c r="AC39" s="15"/>
      <c r="AD39" s="15"/>
      <c r="AE39" s="15"/>
      <c r="AF39" s="15"/>
      <c r="AG39" s="15"/>
      <c r="AH39" s="15"/>
      <c r="AI39" s="15"/>
      <c r="AJ39" s="15"/>
      <c r="AK39" s="15"/>
      <c r="AL39" s="15"/>
      <c r="AM39" s="15"/>
      <c r="AN39" s="15"/>
      <c r="AO39" s="15"/>
      <c r="AP39" s="15"/>
      <c r="AQ39" s="15"/>
      <c r="AR39" s="15"/>
      <c r="AS39" s="15"/>
    </row>
    <row r="40" spans="1:45" s="12" customFormat="1" ht="82" customHeight="1" x14ac:dyDescent="0.3">
      <c r="A40" s="106" t="s">
        <v>237</v>
      </c>
      <c r="B40" s="106" t="s">
        <v>122</v>
      </c>
      <c r="C40" s="10" t="s">
        <v>238</v>
      </c>
      <c r="D40" s="10" t="s">
        <v>239</v>
      </c>
      <c r="E40" s="10" t="s">
        <v>240</v>
      </c>
      <c r="F40" s="10" t="s">
        <v>99</v>
      </c>
      <c r="G40" s="10" t="s">
        <v>126</v>
      </c>
      <c r="H40" s="11">
        <f t="shared" si="0"/>
        <v>0</v>
      </c>
      <c r="I40" s="37" t="s">
        <v>127</v>
      </c>
      <c r="J40" s="30">
        <f t="shared" si="1"/>
        <v>0</v>
      </c>
      <c r="K40" s="37" t="s">
        <v>127</v>
      </c>
      <c r="L40" s="30">
        <f t="shared" si="2"/>
        <v>0</v>
      </c>
      <c r="M40" s="37" t="s">
        <v>127</v>
      </c>
      <c r="N40" s="30">
        <f t="shared" si="3"/>
        <v>0</v>
      </c>
      <c r="O40" s="37" t="s">
        <v>127</v>
      </c>
      <c r="P40" s="30">
        <f t="shared" si="4"/>
        <v>0</v>
      </c>
      <c r="Q40" s="30">
        <f t="shared" si="5"/>
        <v>0</v>
      </c>
      <c r="R40" s="38" t="s">
        <v>127</v>
      </c>
      <c r="S40" s="38">
        <f t="shared" si="6"/>
        <v>0</v>
      </c>
      <c r="T40" s="37" t="str">
        <f t="shared" si="7"/>
        <v/>
      </c>
      <c r="U40" s="37" t="s">
        <v>127</v>
      </c>
      <c r="V40" s="86" t="s">
        <v>128</v>
      </c>
      <c r="W40" s="87" t="s">
        <v>127</v>
      </c>
      <c r="X40" s="87" t="s">
        <v>129</v>
      </c>
      <c r="Y40" s="86" t="s">
        <v>130</v>
      </c>
      <c r="Z40" s="86" t="s">
        <v>131</v>
      </c>
      <c r="AA40" s="86" t="s">
        <v>127</v>
      </c>
      <c r="AB40" s="86" t="s">
        <v>131</v>
      </c>
      <c r="AC40" s="15"/>
      <c r="AD40" s="15"/>
      <c r="AE40" s="15"/>
      <c r="AF40" s="15"/>
      <c r="AG40" s="15"/>
      <c r="AH40" s="15"/>
      <c r="AI40" s="15"/>
      <c r="AJ40" s="15"/>
      <c r="AK40" s="15"/>
      <c r="AL40" s="15"/>
      <c r="AM40" s="15"/>
      <c r="AN40" s="15"/>
      <c r="AO40" s="15"/>
      <c r="AP40" s="15"/>
      <c r="AQ40" s="15"/>
      <c r="AR40" s="15"/>
      <c r="AS40" s="15"/>
    </row>
    <row r="41" spans="1:45" s="12" customFormat="1" ht="107" customHeight="1" x14ac:dyDescent="0.3">
      <c r="A41" s="106" t="s">
        <v>241</v>
      </c>
      <c r="B41" s="106" t="s">
        <v>122</v>
      </c>
      <c r="C41" s="10" t="s">
        <v>206</v>
      </c>
      <c r="D41" s="10" t="s">
        <v>242</v>
      </c>
      <c r="E41" s="10" t="s">
        <v>208</v>
      </c>
      <c r="F41" s="10" t="s">
        <v>99</v>
      </c>
      <c r="G41" s="10" t="s">
        <v>126</v>
      </c>
      <c r="H41" s="11">
        <f t="shared" ref="H41:H54" si="26">IF(I41="Mycket låg",1,(IF(I41="Låg",2,(IF(I41="Medel",3,(IF(I41="Hög",4,(IF(I41="Mycket hög",5,0)))))))))</f>
        <v>0</v>
      </c>
      <c r="I41" s="37" t="s">
        <v>127</v>
      </c>
      <c r="J41" s="30">
        <f t="shared" ref="J41:J54" si="27">IF(K41="Liten",1,(IF(K41="Medel",2,(IF(K41="Stor",3,0)))))</f>
        <v>0</v>
      </c>
      <c r="K41" s="37" t="s">
        <v>127</v>
      </c>
      <c r="L41" s="30">
        <f t="shared" ref="L41:L54" si="28">IF(M41="Kort",1,(IF(M41="Medel",2,(IF(M41="Lång",3,0)))))</f>
        <v>0</v>
      </c>
      <c r="M41" s="37" t="s">
        <v>127</v>
      </c>
      <c r="N41" s="30">
        <f t="shared" ref="N41:N54" si="29">IF(O41="Lokalt",1,(IF(O41="Regionalt",2,(IF(O41="Nationellt",3,0)))))</f>
        <v>0</v>
      </c>
      <c r="O41" s="37" t="s">
        <v>127</v>
      </c>
      <c r="P41" s="30">
        <f t="shared" ref="P41:P54" si="30">(H41*3+J41+L41+N41)</f>
        <v>0</v>
      </c>
      <c r="Q41" s="30">
        <f t="shared" ref="Q41:Q54" si="31">IF(R41="Låg",1,(IF(R41="Medelhög",2,(IF(R41="Hög",3,(IF(R41="Mycket hög",4,0)))))))</f>
        <v>0</v>
      </c>
      <c r="R41" s="38" t="s">
        <v>127</v>
      </c>
      <c r="S41" s="38">
        <f t="shared" ref="S41:S54" si="32">IF(Q41="","",P41*Q41)</f>
        <v>0</v>
      </c>
      <c r="T41" s="37" t="str">
        <f t="shared" si="7"/>
        <v/>
      </c>
      <c r="U41" s="37" t="s">
        <v>127</v>
      </c>
      <c r="V41" s="86" t="s">
        <v>128</v>
      </c>
      <c r="W41" s="87" t="s">
        <v>127</v>
      </c>
      <c r="X41" s="87" t="s">
        <v>129</v>
      </c>
      <c r="Y41" s="86" t="s">
        <v>130</v>
      </c>
      <c r="Z41" s="86" t="s">
        <v>131</v>
      </c>
      <c r="AA41" s="86" t="s">
        <v>127</v>
      </c>
      <c r="AB41" s="86" t="s">
        <v>131</v>
      </c>
      <c r="AC41" s="15"/>
      <c r="AD41" s="15"/>
      <c r="AE41" s="15"/>
      <c r="AF41" s="15"/>
      <c r="AG41" s="15"/>
      <c r="AH41" s="15"/>
      <c r="AI41" s="15"/>
      <c r="AJ41" s="15"/>
      <c r="AK41" s="15"/>
      <c r="AL41" s="15"/>
      <c r="AM41" s="15"/>
      <c r="AN41" s="15"/>
      <c r="AO41" s="15"/>
      <c r="AP41" s="15"/>
      <c r="AQ41" s="15"/>
      <c r="AR41" s="15"/>
      <c r="AS41" s="15"/>
    </row>
    <row r="42" spans="1:45" s="12" customFormat="1" ht="94" customHeight="1" x14ac:dyDescent="0.3">
      <c r="A42" s="106" t="s">
        <v>243</v>
      </c>
      <c r="B42" s="106" t="s">
        <v>122</v>
      </c>
      <c r="C42" s="10" t="s">
        <v>244</v>
      </c>
      <c r="D42" s="10" t="s">
        <v>245</v>
      </c>
      <c r="E42" s="10" t="s">
        <v>246</v>
      </c>
      <c r="F42" s="10" t="s">
        <v>99</v>
      </c>
      <c r="G42" s="10" t="s">
        <v>126</v>
      </c>
      <c r="H42" s="11">
        <f t="shared" si="26"/>
        <v>0</v>
      </c>
      <c r="I42" s="37" t="s">
        <v>127</v>
      </c>
      <c r="J42" s="30">
        <f t="shared" si="27"/>
        <v>0</v>
      </c>
      <c r="K42" s="37" t="s">
        <v>127</v>
      </c>
      <c r="L42" s="30">
        <f t="shared" si="28"/>
        <v>0</v>
      </c>
      <c r="M42" s="37" t="s">
        <v>127</v>
      </c>
      <c r="N42" s="30">
        <f t="shared" si="29"/>
        <v>0</v>
      </c>
      <c r="O42" s="37" t="s">
        <v>127</v>
      </c>
      <c r="P42" s="30">
        <f t="shared" si="30"/>
        <v>0</v>
      </c>
      <c r="Q42" s="30">
        <f t="shared" si="31"/>
        <v>0</v>
      </c>
      <c r="R42" s="38" t="s">
        <v>127</v>
      </c>
      <c r="S42" s="38">
        <f t="shared" si="32"/>
        <v>0</v>
      </c>
      <c r="T42" s="37" t="str">
        <f t="shared" si="7"/>
        <v/>
      </c>
      <c r="U42" s="37" t="s">
        <v>127</v>
      </c>
      <c r="V42" s="86" t="s">
        <v>128</v>
      </c>
      <c r="W42" s="87" t="s">
        <v>127</v>
      </c>
      <c r="X42" s="87" t="s">
        <v>129</v>
      </c>
      <c r="Y42" s="86" t="s">
        <v>130</v>
      </c>
      <c r="Z42" s="86" t="s">
        <v>131</v>
      </c>
      <c r="AA42" s="86" t="s">
        <v>127</v>
      </c>
      <c r="AB42" s="86" t="s">
        <v>131</v>
      </c>
      <c r="AC42" s="15"/>
      <c r="AD42" s="15"/>
      <c r="AE42" s="15"/>
      <c r="AF42" s="15"/>
      <c r="AG42" s="15"/>
      <c r="AH42" s="15"/>
      <c r="AI42" s="15"/>
      <c r="AJ42" s="15"/>
      <c r="AK42" s="15"/>
      <c r="AL42" s="15"/>
      <c r="AM42" s="15"/>
      <c r="AN42" s="15"/>
      <c r="AO42" s="15"/>
      <c r="AP42" s="15"/>
      <c r="AQ42" s="15"/>
      <c r="AR42" s="15"/>
      <c r="AS42" s="15"/>
    </row>
    <row r="43" spans="1:45" s="12" customFormat="1" ht="159" customHeight="1" x14ac:dyDescent="0.3">
      <c r="A43" s="106" t="s">
        <v>247</v>
      </c>
      <c r="B43" s="106" t="s">
        <v>122</v>
      </c>
      <c r="C43" s="10" t="s">
        <v>248</v>
      </c>
      <c r="D43" s="10" t="s">
        <v>249</v>
      </c>
      <c r="E43" s="10" t="s">
        <v>250</v>
      </c>
      <c r="F43" s="10" t="s">
        <v>99</v>
      </c>
      <c r="G43" s="10" t="s">
        <v>126</v>
      </c>
      <c r="H43" s="11">
        <f t="shared" si="26"/>
        <v>0</v>
      </c>
      <c r="I43" s="37" t="s">
        <v>127</v>
      </c>
      <c r="J43" s="30">
        <f t="shared" si="27"/>
        <v>0</v>
      </c>
      <c r="K43" s="37" t="s">
        <v>127</v>
      </c>
      <c r="L43" s="30">
        <f t="shared" si="28"/>
        <v>0</v>
      </c>
      <c r="M43" s="37" t="s">
        <v>127</v>
      </c>
      <c r="N43" s="30">
        <f t="shared" si="29"/>
        <v>0</v>
      </c>
      <c r="O43" s="37" t="s">
        <v>127</v>
      </c>
      <c r="P43" s="30">
        <f t="shared" si="30"/>
        <v>0</v>
      </c>
      <c r="Q43" s="30">
        <f t="shared" si="31"/>
        <v>0</v>
      </c>
      <c r="R43" s="38" t="s">
        <v>127</v>
      </c>
      <c r="S43" s="38">
        <f t="shared" si="32"/>
        <v>0</v>
      </c>
      <c r="T43" s="37" t="str">
        <f t="shared" si="7"/>
        <v/>
      </c>
      <c r="U43" s="37" t="s">
        <v>127</v>
      </c>
      <c r="V43" s="86" t="s">
        <v>128</v>
      </c>
      <c r="W43" s="87" t="s">
        <v>127</v>
      </c>
      <c r="X43" s="87" t="s">
        <v>129</v>
      </c>
      <c r="Y43" s="86" t="s">
        <v>130</v>
      </c>
      <c r="Z43" s="86" t="s">
        <v>131</v>
      </c>
      <c r="AA43" s="86" t="s">
        <v>127</v>
      </c>
      <c r="AB43" s="86" t="s">
        <v>131</v>
      </c>
      <c r="AC43" s="15"/>
      <c r="AD43" s="15"/>
      <c r="AE43" s="15"/>
      <c r="AF43" s="15"/>
      <c r="AG43" s="15"/>
      <c r="AH43" s="15"/>
      <c r="AI43" s="15"/>
      <c r="AJ43" s="15"/>
      <c r="AK43" s="15"/>
      <c r="AL43" s="15"/>
      <c r="AM43" s="15"/>
      <c r="AN43" s="15"/>
      <c r="AO43" s="15"/>
      <c r="AP43" s="15"/>
      <c r="AQ43" s="15"/>
      <c r="AR43" s="15"/>
      <c r="AS43" s="15"/>
    </row>
    <row r="44" spans="1:45" s="12" customFormat="1" ht="138.5" customHeight="1" x14ac:dyDescent="0.3">
      <c r="A44" s="106" t="s">
        <v>251</v>
      </c>
      <c r="B44" s="106" t="s">
        <v>122</v>
      </c>
      <c r="C44" s="10" t="s">
        <v>252</v>
      </c>
      <c r="D44" s="10" t="s">
        <v>253</v>
      </c>
      <c r="E44" s="10" t="s">
        <v>254</v>
      </c>
      <c r="F44" s="10" t="s">
        <v>99</v>
      </c>
      <c r="G44" s="10" t="s">
        <v>126</v>
      </c>
      <c r="H44" s="11">
        <f t="shared" si="26"/>
        <v>0</v>
      </c>
      <c r="I44" s="37" t="s">
        <v>127</v>
      </c>
      <c r="J44" s="30">
        <f t="shared" si="27"/>
        <v>0</v>
      </c>
      <c r="K44" s="37" t="s">
        <v>127</v>
      </c>
      <c r="L44" s="30">
        <f t="shared" si="28"/>
        <v>0</v>
      </c>
      <c r="M44" s="37" t="s">
        <v>127</v>
      </c>
      <c r="N44" s="30">
        <f t="shared" si="29"/>
        <v>0</v>
      </c>
      <c r="O44" s="37" t="s">
        <v>127</v>
      </c>
      <c r="P44" s="30">
        <f t="shared" si="30"/>
        <v>0</v>
      </c>
      <c r="Q44" s="30">
        <f t="shared" si="31"/>
        <v>0</v>
      </c>
      <c r="R44" s="38" t="s">
        <v>127</v>
      </c>
      <c r="S44" s="38">
        <f t="shared" si="32"/>
        <v>0</v>
      </c>
      <c r="T44" s="37" t="str">
        <f t="shared" si="7"/>
        <v/>
      </c>
      <c r="U44" s="37" t="s">
        <v>127</v>
      </c>
      <c r="V44" s="86" t="s">
        <v>128</v>
      </c>
      <c r="W44" s="87" t="s">
        <v>127</v>
      </c>
      <c r="X44" s="87" t="s">
        <v>129</v>
      </c>
      <c r="Y44" s="86" t="s">
        <v>130</v>
      </c>
      <c r="Z44" s="86" t="s">
        <v>131</v>
      </c>
      <c r="AA44" s="86" t="s">
        <v>127</v>
      </c>
      <c r="AB44" s="86" t="s">
        <v>131</v>
      </c>
      <c r="AC44" s="15"/>
      <c r="AD44" s="15"/>
      <c r="AE44" s="15"/>
      <c r="AF44" s="15"/>
      <c r="AG44" s="15"/>
      <c r="AH44" s="15"/>
      <c r="AI44" s="15"/>
      <c r="AJ44" s="15"/>
      <c r="AK44" s="15"/>
      <c r="AL44" s="15"/>
      <c r="AM44" s="15"/>
      <c r="AN44" s="15"/>
      <c r="AO44" s="15"/>
      <c r="AP44" s="15"/>
      <c r="AQ44" s="15"/>
      <c r="AR44" s="15"/>
      <c r="AS44" s="15"/>
    </row>
    <row r="45" spans="1:45" s="12" customFormat="1" ht="82.5" customHeight="1" x14ac:dyDescent="0.3">
      <c r="A45" s="106" t="s">
        <v>255</v>
      </c>
      <c r="B45" s="106" t="s">
        <v>122</v>
      </c>
      <c r="C45" s="10" t="s">
        <v>256</v>
      </c>
      <c r="D45" s="10" t="s">
        <v>257</v>
      </c>
      <c r="E45" s="10" t="s">
        <v>258</v>
      </c>
      <c r="F45" s="10" t="s">
        <v>99</v>
      </c>
      <c r="G45" s="10" t="s">
        <v>126</v>
      </c>
      <c r="H45" s="11">
        <f t="shared" ref="H45" si="33">IF(I45="Mycket låg",1,(IF(I45="Låg",2,(IF(I45="Medel",3,(IF(I45="Hög",4,(IF(I45="Mycket hög",5,0)))))))))</f>
        <v>0</v>
      </c>
      <c r="I45" s="37" t="s">
        <v>127</v>
      </c>
      <c r="J45" s="30">
        <f t="shared" ref="J45" si="34">IF(K45="Liten",1,(IF(K45="Medel",2,(IF(K45="Stor",3,0)))))</f>
        <v>0</v>
      </c>
      <c r="K45" s="37" t="s">
        <v>127</v>
      </c>
      <c r="L45" s="30">
        <f t="shared" ref="L45" si="35">IF(M45="Kort",1,(IF(M45="Medel",2,(IF(M45="Lång",3,0)))))</f>
        <v>0</v>
      </c>
      <c r="M45" s="37" t="s">
        <v>127</v>
      </c>
      <c r="N45" s="30">
        <f t="shared" ref="N45" si="36">IF(O45="Lokalt",1,(IF(O45="Regionalt",2,(IF(O45="Nationellt",3,0)))))</f>
        <v>0</v>
      </c>
      <c r="O45" s="37" t="s">
        <v>127</v>
      </c>
      <c r="P45" s="30">
        <f t="shared" ref="P45" si="37">(H45*3+J45+L45+N45)</f>
        <v>0</v>
      </c>
      <c r="Q45" s="30">
        <f t="shared" ref="Q45" si="38">IF(R45="Låg",1,(IF(R45="Medelhög",2,(IF(R45="Hög",3,(IF(R45="Mycket hög",4,0)))))))</f>
        <v>0</v>
      </c>
      <c r="R45" s="38" t="s">
        <v>127</v>
      </c>
      <c r="S45" s="38">
        <f t="shared" ref="S45" si="39">IF(Q45="","",P45*Q45)</f>
        <v>0</v>
      </c>
      <c r="T45" s="37" t="str">
        <f t="shared" si="7"/>
        <v/>
      </c>
      <c r="U45" s="37" t="s">
        <v>127</v>
      </c>
      <c r="V45" s="86" t="s">
        <v>128</v>
      </c>
      <c r="W45" s="87" t="s">
        <v>127</v>
      </c>
      <c r="X45" s="87" t="s">
        <v>129</v>
      </c>
      <c r="Y45" s="86" t="s">
        <v>130</v>
      </c>
      <c r="Z45" s="86" t="s">
        <v>131</v>
      </c>
      <c r="AA45" s="86" t="s">
        <v>127</v>
      </c>
      <c r="AB45" s="86" t="s">
        <v>131</v>
      </c>
      <c r="AC45" s="15"/>
      <c r="AD45" s="15"/>
      <c r="AE45" s="15"/>
      <c r="AF45" s="15"/>
      <c r="AG45" s="15"/>
      <c r="AH45" s="15"/>
      <c r="AI45" s="15"/>
      <c r="AJ45" s="15"/>
      <c r="AK45" s="15"/>
      <c r="AL45" s="15"/>
      <c r="AM45" s="15"/>
      <c r="AN45" s="15"/>
      <c r="AO45" s="15"/>
      <c r="AP45" s="15"/>
      <c r="AQ45" s="15"/>
      <c r="AR45" s="15"/>
      <c r="AS45" s="15"/>
    </row>
    <row r="46" spans="1:45" s="12" customFormat="1" ht="72.5" customHeight="1" x14ac:dyDescent="0.3">
      <c r="A46" s="106" t="s">
        <v>259</v>
      </c>
      <c r="B46" s="106" t="s">
        <v>122</v>
      </c>
      <c r="C46" s="120" t="s">
        <v>260</v>
      </c>
      <c r="D46" s="120" t="s">
        <v>261</v>
      </c>
      <c r="E46" s="120" t="s">
        <v>262</v>
      </c>
      <c r="F46" s="10" t="s">
        <v>99</v>
      </c>
      <c r="G46" s="10" t="s">
        <v>126</v>
      </c>
      <c r="H46" s="11">
        <f t="shared" si="26"/>
        <v>0</v>
      </c>
      <c r="I46" s="37" t="s">
        <v>127</v>
      </c>
      <c r="J46" s="30">
        <f t="shared" si="27"/>
        <v>0</v>
      </c>
      <c r="K46" s="37" t="s">
        <v>127</v>
      </c>
      <c r="L46" s="30">
        <f t="shared" si="28"/>
        <v>0</v>
      </c>
      <c r="M46" s="37" t="s">
        <v>127</v>
      </c>
      <c r="N46" s="30">
        <f t="shared" si="29"/>
        <v>0</v>
      </c>
      <c r="O46" s="37" t="s">
        <v>127</v>
      </c>
      <c r="P46" s="30">
        <f t="shared" si="30"/>
        <v>0</v>
      </c>
      <c r="Q46" s="30">
        <f t="shared" si="31"/>
        <v>0</v>
      </c>
      <c r="R46" s="38" t="s">
        <v>127</v>
      </c>
      <c r="S46" s="38">
        <f t="shared" si="32"/>
        <v>0</v>
      </c>
      <c r="T46" s="37" t="str">
        <f t="shared" si="7"/>
        <v/>
      </c>
      <c r="U46" s="37" t="s">
        <v>127</v>
      </c>
      <c r="V46" s="86" t="s">
        <v>128</v>
      </c>
      <c r="W46" s="87" t="s">
        <v>127</v>
      </c>
      <c r="X46" s="87" t="s">
        <v>129</v>
      </c>
      <c r="Y46" s="86" t="s">
        <v>130</v>
      </c>
      <c r="Z46" s="86" t="s">
        <v>131</v>
      </c>
      <c r="AA46" s="86" t="s">
        <v>127</v>
      </c>
      <c r="AB46" s="86" t="s">
        <v>131</v>
      </c>
      <c r="AC46" s="15"/>
      <c r="AD46" s="15"/>
      <c r="AE46" s="15"/>
      <c r="AF46" s="15"/>
      <c r="AG46" s="15"/>
      <c r="AH46" s="15"/>
      <c r="AI46" s="15"/>
      <c r="AJ46" s="15"/>
      <c r="AK46" s="15"/>
      <c r="AL46" s="15"/>
      <c r="AM46" s="15"/>
      <c r="AN46" s="15"/>
      <c r="AO46" s="15"/>
      <c r="AP46" s="15"/>
      <c r="AQ46" s="15"/>
      <c r="AR46" s="15"/>
      <c r="AS46" s="15"/>
    </row>
    <row r="47" spans="1:45" s="12" customFormat="1" ht="59.5" customHeight="1" x14ac:dyDescent="0.3">
      <c r="A47" s="106" t="s">
        <v>263</v>
      </c>
      <c r="B47" s="106" t="s">
        <v>122</v>
      </c>
      <c r="C47" s="120" t="s">
        <v>264</v>
      </c>
      <c r="D47" s="120" t="s">
        <v>265</v>
      </c>
      <c r="E47" s="120" t="s">
        <v>266</v>
      </c>
      <c r="F47" s="10" t="s">
        <v>99</v>
      </c>
      <c r="G47" s="10" t="s">
        <v>126</v>
      </c>
      <c r="H47" s="11">
        <f t="shared" si="26"/>
        <v>0</v>
      </c>
      <c r="I47" s="37" t="s">
        <v>127</v>
      </c>
      <c r="J47" s="30">
        <f t="shared" si="27"/>
        <v>0</v>
      </c>
      <c r="K47" s="37" t="s">
        <v>127</v>
      </c>
      <c r="L47" s="30">
        <f t="shared" si="28"/>
        <v>0</v>
      </c>
      <c r="M47" s="37" t="s">
        <v>127</v>
      </c>
      <c r="N47" s="30">
        <f t="shared" si="29"/>
        <v>0</v>
      </c>
      <c r="O47" s="37" t="s">
        <v>127</v>
      </c>
      <c r="P47" s="30">
        <f t="shared" si="30"/>
        <v>0</v>
      </c>
      <c r="Q47" s="30">
        <f t="shared" si="31"/>
        <v>0</v>
      </c>
      <c r="R47" s="38" t="s">
        <v>127</v>
      </c>
      <c r="S47" s="38">
        <f t="shared" si="32"/>
        <v>0</v>
      </c>
      <c r="T47" s="37" t="str">
        <f t="shared" si="7"/>
        <v/>
      </c>
      <c r="U47" s="37" t="s">
        <v>127</v>
      </c>
      <c r="V47" s="86" t="s">
        <v>128</v>
      </c>
      <c r="W47" s="87" t="s">
        <v>127</v>
      </c>
      <c r="X47" s="87" t="s">
        <v>129</v>
      </c>
      <c r="Y47" s="86" t="s">
        <v>130</v>
      </c>
      <c r="Z47" s="86" t="s">
        <v>131</v>
      </c>
      <c r="AA47" s="86" t="s">
        <v>127</v>
      </c>
      <c r="AB47" s="86" t="s">
        <v>131</v>
      </c>
      <c r="AC47" s="15"/>
      <c r="AD47" s="15"/>
      <c r="AE47" s="15"/>
      <c r="AF47" s="15"/>
      <c r="AG47" s="15"/>
      <c r="AH47" s="15"/>
      <c r="AI47" s="15"/>
      <c r="AJ47" s="15"/>
      <c r="AK47" s="15"/>
      <c r="AL47" s="15"/>
      <c r="AM47" s="15"/>
      <c r="AN47" s="15"/>
      <c r="AO47" s="15"/>
      <c r="AP47" s="15"/>
      <c r="AQ47" s="15"/>
      <c r="AR47" s="15"/>
      <c r="AS47" s="15"/>
    </row>
    <row r="48" spans="1:45" s="12" customFormat="1" ht="106.5" customHeight="1" x14ac:dyDescent="0.3">
      <c r="A48" s="106" t="s">
        <v>267</v>
      </c>
      <c r="B48" s="106" t="s">
        <v>122</v>
      </c>
      <c r="C48" s="120" t="s">
        <v>268</v>
      </c>
      <c r="D48" s="120" t="s">
        <v>269</v>
      </c>
      <c r="E48" s="120" t="s">
        <v>270</v>
      </c>
      <c r="F48" s="10" t="s">
        <v>99</v>
      </c>
      <c r="G48" s="10" t="s">
        <v>126</v>
      </c>
      <c r="H48" s="11">
        <f t="shared" ref="H48" si="40">IF(I48="Mycket låg",1,(IF(I48="Låg",2,(IF(I48="Medel",3,(IF(I48="Hög",4,(IF(I48="Mycket hög",5,0)))))))))</f>
        <v>0</v>
      </c>
      <c r="I48" s="37" t="s">
        <v>127</v>
      </c>
      <c r="J48" s="30">
        <f t="shared" ref="J48" si="41">IF(K48="Liten",1,(IF(K48="Medel",2,(IF(K48="Stor",3,0)))))</f>
        <v>0</v>
      </c>
      <c r="K48" s="37" t="s">
        <v>127</v>
      </c>
      <c r="L48" s="30">
        <f t="shared" ref="L48" si="42">IF(M48="Kort",1,(IF(M48="Medel",2,(IF(M48="Lång",3,0)))))</f>
        <v>0</v>
      </c>
      <c r="M48" s="37" t="s">
        <v>127</v>
      </c>
      <c r="N48" s="30">
        <f t="shared" ref="N48" si="43">IF(O48="Lokalt",1,(IF(O48="Regionalt",2,(IF(O48="Nationellt",3,0)))))</f>
        <v>0</v>
      </c>
      <c r="O48" s="37" t="s">
        <v>127</v>
      </c>
      <c r="P48" s="30">
        <f t="shared" ref="P48" si="44">(H48*3+J48+L48+N48)</f>
        <v>0</v>
      </c>
      <c r="Q48" s="30">
        <f t="shared" ref="Q48" si="45">IF(R48="Låg",1,(IF(R48="Medelhög",2,(IF(R48="Hög",3,(IF(R48="Mycket hög",4,0)))))))</f>
        <v>0</v>
      </c>
      <c r="R48" s="38" t="s">
        <v>127</v>
      </c>
      <c r="S48" s="38">
        <f t="shared" ref="S48" si="46">IF(Q48="","",P48*Q48)</f>
        <v>0</v>
      </c>
      <c r="T48" s="37" t="str">
        <f t="shared" si="7"/>
        <v/>
      </c>
      <c r="U48" s="37" t="s">
        <v>127</v>
      </c>
      <c r="V48" s="86" t="s">
        <v>128</v>
      </c>
      <c r="W48" s="87" t="s">
        <v>127</v>
      </c>
      <c r="X48" s="87" t="s">
        <v>129</v>
      </c>
      <c r="Y48" s="86" t="s">
        <v>130</v>
      </c>
      <c r="Z48" s="86" t="s">
        <v>131</v>
      </c>
      <c r="AA48" s="86" t="s">
        <v>127</v>
      </c>
      <c r="AB48" s="86" t="s">
        <v>131</v>
      </c>
      <c r="AC48" s="15"/>
      <c r="AD48" s="15"/>
      <c r="AE48" s="15"/>
      <c r="AF48" s="15"/>
      <c r="AG48" s="15"/>
      <c r="AH48" s="15"/>
      <c r="AI48" s="15"/>
      <c r="AJ48" s="15"/>
      <c r="AK48" s="15"/>
      <c r="AL48" s="15"/>
      <c r="AM48" s="15"/>
      <c r="AN48" s="15"/>
      <c r="AO48" s="15"/>
      <c r="AP48" s="15"/>
      <c r="AQ48" s="15"/>
      <c r="AR48" s="15"/>
      <c r="AS48" s="15"/>
    </row>
    <row r="49" spans="1:45" s="12" customFormat="1" ht="106" customHeight="1" x14ac:dyDescent="0.3">
      <c r="A49" s="106" t="s">
        <v>271</v>
      </c>
      <c r="B49" s="106" t="s">
        <v>122</v>
      </c>
      <c r="C49" s="10" t="s">
        <v>272</v>
      </c>
      <c r="D49" s="10" t="s">
        <v>273</v>
      </c>
      <c r="E49" s="10" t="s">
        <v>274</v>
      </c>
      <c r="F49" s="10" t="s">
        <v>99</v>
      </c>
      <c r="G49" s="10" t="s">
        <v>126</v>
      </c>
      <c r="H49" s="11">
        <f t="shared" si="26"/>
        <v>0</v>
      </c>
      <c r="I49" s="37" t="s">
        <v>127</v>
      </c>
      <c r="J49" s="30">
        <f t="shared" si="27"/>
        <v>0</v>
      </c>
      <c r="K49" s="37" t="s">
        <v>127</v>
      </c>
      <c r="L49" s="30">
        <f t="shared" si="28"/>
        <v>0</v>
      </c>
      <c r="M49" s="37" t="s">
        <v>127</v>
      </c>
      <c r="N49" s="30">
        <f t="shared" si="29"/>
        <v>0</v>
      </c>
      <c r="O49" s="37" t="s">
        <v>127</v>
      </c>
      <c r="P49" s="30">
        <f t="shared" si="30"/>
        <v>0</v>
      </c>
      <c r="Q49" s="30">
        <f t="shared" si="31"/>
        <v>0</v>
      </c>
      <c r="R49" s="38" t="s">
        <v>127</v>
      </c>
      <c r="S49" s="38">
        <f t="shared" si="32"/>
        <v>0</v>
      </c>
      <c r="T49" s="37" t="str">
        <f t="shared" si="7"/>
        <v/>
      </c>
      <c r="U49" s="37" t="s">
        <v>127</v>
      </c>
      <c r="V49" s="86" t="s">
        <v>128</v>
      </c>
      <c r="W49" s="87" t="s">
        <v>127</v>
      </c>
      <c r="X49" s="87" t="s">
        <v>129</v>
      </c>
      <c r="Y49" s="86" t="s">
        <v>130</v>
      </c>
      <c r="Z49" s="86" t="s">
        <v>131</v>
      </c>
      <c r="AA49" s="86" t="s">
        <v>127</v>
      </c>
      <c r="AB49" s="86" t="s">
        <v>131</v>
      </c>
      <c r="AC49" s="15"/>
      <c r="AD49" s="15"/>
      <c r="AE49" s="15"/>
      <c r="AF49" s="15"/>
      <c r="AG49" s="15"/>
      <c r="AH49" s="15"/>
      <c r="AI49" s="15"/>
      <c r="AJ49" s="15"/>
      <c r="AK49" s="15"/>
      <c r="AL49" s="15"/>
      <c r="AM49" s="15"/>
      <c r="AN49" s="15"/>
      <c r="AO49" s="15"/>
      <c r="AP49" s="15"/>
      <c r="AQ49" s="15"/>
      <c r="AR49" s="15"/>
      <c r="AS49" s="15"/>
    </row>
    <row r="50" spans="1:45" s="12" customFormat="1" ht="92.5" customHeight="1" x14ac:dyDescent="0.3">
      <c r="A50" s="106" t="s">
        <v>275</v>
      </c>
      <c r="B50" s="106" t="s">
        <v>122</v>
      </c>
      <c r="C50" s="10" t="s">
        <v>276</v>
      </c>
      <c r="D50" s="10" t="s">
        <v>277</v>
      </c>
      <c r="E50" s="10" t="s">
        <v>278</v>
      </c>
      <c r="F50" s="10" t="s">
        <v>99</v>
      </c>
      <c r="G50" s="10" t="s">
        <v>126</v>
      </c>
      <c r="H50" s="11">
        <f t="shared" si="26"/>
        <v>0</v>
      </c>
      <c r="I50" s="37" t="s">
        <v>127</v>
      </c>
      <c r="J50" s="30">
        <f t="shared" si="27"/>
        <v>0</v>
      </c>
      <c r="K50" s="37" t="s">
        <v>127</v>
      </c>
      <c r="L50" s="30">
        <f t="shared" si="28"/>
        <v>0</v>
      </c>
      <c r="M50" s="37" t="s">
        <v>127</v>
      </c>
      <c r="N50" s="30">
        <f t="shared" si="29"/>
        <v>0</v>
      </c>
      <c r="O50" s="37" t="s">
        <v>127</v>
      </c>
      <c r="P50" s="30">
        <f t="shared" si="30"/>
        <v>0</v>
      </c>
      <c r="Q50" s="30">
        <f t="shared" si="31"/>
        <v>0</v>
      </c>
      <c r="R50" s="38" t="s">
        <v>127</v>
      </c>
      <c r="S50" s="38">
        <f t="shared" si="32"/>
        <v>0</v>
      </c>
      <c r="T50" s="37" t="str">
        <f t="shared" si="7"/>
        <v/>
      </c>
      <c r="U50" s="37" t="s">
        <v>127</v>
      </c>
      <c r="V50" s="86" t="s">
        <v>128</v>
      </c>
      <c r="W50" s="87" t="s">
        <v>127</v>
      </c>
      <c r="X50" s="87" t="s">
        <v>129</v>
      </c>
      <c r="Y50" s="86" t="s">
        <v>130</v>
      </c>
      <c r="Z50" s="86" t="s">
        <v>131</v>
      </c>
      <c r="AA50" s="86" t="s">
        <v>127</v>
      </c>
      <c r="AB50" s="86" t="s">
        <v>131</v>
      </c>
      <c r="AC50" s="15"/>
      <c r="AD50" s="15"/>
      <c r="AE50" s="15"/>
      <c r="AF50" s="15"/>
      <c r="AG50" s="15"/>
      <c r="AH50" s="15"/>
      <c r="AI50" s="15"/>
      <c r="AJ50" s="15"/>
      <c r="AK50" s="15"/>
      <c r="AL50" s="15"/>
      <c r="AM50" s="15"/>
      <c r="AN50" s="15"/>
      <c r="AO50" s="15"/>
      <c r="AP50" s="15"/>
      <c r="AQ50" s="15"/>
      <c r="AR50" s="15"/>
      <c r="AS50" s="15"/>
    </row>
    <row r="51" spans="1:45" s="18" customFormat="1" ht="70" customHeight="1" x14ac:dyDescent="0.35">
      <c r="A51" s="106" t="s">
        <v>279</v>
      </c>
      <c r="B51" s="106" t="s">
        <v>122</v>
      </c>
      <c r="C51" s="10" t="s">
        <v>280</v>
      </c>
      <c r="D51" s="10" t="s">
        <v>281</v>
      </c>
      <c r="E51" s="10" t="s">
        <v>282</v>
      </c>
      <c r="F51" s="10" t="s">
        <v>99</v>
      </c>
      <c r="G51" s="10" t="s">
        <v>126</v>
      </c>
      <c r="H51" s="11">
        <f t="shared" si="26"/>
        <v>0</v>
      </c>
      <c r="I51" s="37" t="s">
        <v>127</v>
      </c>
      <c r="J51" s="30">
        <f t="shared" si="27"/>
        <v>0</v>
      </c>
      <c r="K51" s="37" t="s">
        <v>127</v>
      </c>
      <c r="L51" s="30">
        <f t="shared" si="28"/>
        <v>0</v>
      </c>
      <c r="M51" s="37" t="s">
        <v>127</v>
      </c>
      <c r="N51" s="30">
        <f t="shared" si="29"/>
        <v>0</v>
      </c>
      <c r="O51" s="37" t="s">
        <v>127</v>
      </c>
      <c r="P51" s="30">
        <f t="shared" si="30"/>
        <v>0</v>
      </c>
      <c r="Q51" s="30">
        <f t="shared" si="31"/>
        <v>0</v>
      </c>
      <c r="R51" s="38" t="s">
        <v>127</v>
      </c>
      <c r="S51" s="38">
        <f t="shared" si="32"/>
        <v>0</v>
      </c>
      <c r="T51" s="37" t="str">
        <f t="shared" si="7"/>
        <v/>
      </c>
      <c r="U51" s="37" t="s">
        <v>127</v>
      </c>
      <c r="V51" s="86" t="s">
        <v>128</v>
      </c>
      <c r="W51" s="87" t="s">
        <v>127</v>
      </c>
      <c r="X51" s="87" t="s">
        <v>129</v>
      </c>
      <c r="Y51" s="86" t="s">
        <v>130</v>
      </c>
      <c r="Z51" s="86" t="s">
        <v>131</v>
      </c>
      <c r="AA51" s="86" t="s">
        <v>127</v>
      </c>
      <c r="AB51" s="86" t="s">
        <v>131</v>
      </c>
    </row>
    <row r="52" spans="1:45" s="18" customFormat="1" ht="95" customHeight="1" x14ac:dyDescent="0.35">
      <c r="A52" s="106" t="s">
        <v>283</v>
      </c>
      <c r="B52" s="106" t="s">
        <v>122</v>
      </c>
      <c r="C52" s="10" t="s">
        <v>284</v>
      </c>
      <c r="D52" s="10" t="s">
        <v>285</v>
      </c>
      <c r="E52" s="10" t="s">
        <v>286</v>
      </c>
      <c r="F52" s="10" t="s">
        <v>99</v>
      </c>
      <c r="G52" s="10" t="s">
        <v>126</v>
      </c>
      <c r="H52" s="11">
        <f t="shared" si="26"/>
        <v>0</v>
      </c>
      <c r="I52" s="37" t="s">
        <v>127</v>
      </c>
      <c r="J52" s="30">
        <f t="shared" si="27"/>
        <v>0</v>
      </c>
      <c r="K52" s="37" t="s">
        <v>127</v>
      </c>
      <c r="L52" s="30">
        <f t="shared" si="28"/>
        <v>0</v>
      </c>
      <c r="M52" s="37" t="s">
        <v>127</v>
      </c>
      <c r="N52" s="30">
        <f t="shared" si="29"/>
        <v>0</v>
      </c>
      <c r="O52" s="37" t="s">
        <v>127</v>
      </c>
      <c r="P52" s="30">
        <f t="shared" si="30"/>
        <v>0</v>
      </c>
      <c r="Q52" s="30">
        <f t="shared" si="31"/>
        <v>0</v>
      </c>
      <c r="R52" s="38" t="s">
        <v>127</v>
      </c>
      <c r="S52" s="38">
        <f t="shared" si="32"/>
        <v>0</v>
      </c>
      <c r="T52" s="37" t="str">
        <f t="shared" si="7"/>
        <v/>
      </c>
      <c r="U52" s="37" t="s">
        <v>127</v>
      </c>
      <c r="V52" s="86" t="s">
        <v>128</v>
      </c>
      <c r="W52" s="87" t="s">
        <v>127</v>
      </c>
      <c r="X52" s="87" t="s">
        <v>129</v>
      </c>
      <c r="Y52" s="86" t="s">
        <v>130</v>
      </c>
      <c r="Z52" s="86" t="s">
        <v>131</v>
      </c>
      <c r="AA52" s="86" t="s">
        <v>127</v>
      </c>
      <c r="AB52" s="86" t="s">
        <v>131</v>
      </c>
    </row>
    <row r="53" spans="1:45" s="18" customFormat="1" ht="95" customHeight="1" x14ac:dyDescent="0.35">
      <c r="A53" s="106" t="s">
        <v>287</v>
      </c>
      <c r="B53" s="106" t="s">
        <v>122</v>
      </c>
      <c r="C53" s="10" t="s">
        <v>288</v>
      </c>
      <c r="D53" s="10" t="s">
        <v>289</v>
      </c>
      <c r="E53" s="10" t="s">
        <v>290</v>
      </c>
      <c r="F53" s="10" t="s">
        <v>99</v>
      </c>
      <c r="G53" s="10" t="s">
        <v>126</v>
      </c>
      <c r="H53" s="11">
        <f t="shared" si="26"/>
        <v>0</v>
      </c>
      <c r="I53" s="37" t="s">
        <v>127</v>
      </c>
      <c r="J53" s="30">
        <f t="shared" si="27"/>
        <v>0</v>
      </c>
      <c r="K53" s="37" t="s">
        <v>127</v>
      </c>
      <c r="L53" s="30">
        <f t="shared" si="28"/>
        <v>0</v>
      </c>
      <c r="M53" s="37" t="s">
        <v>127</v>
      </c>
      <c r="N53" s="30">
        <f t="shared" si="29"/>
        <v>0</v>
      </c>
      <c r="O53" s="37" t="s">
        <v>127</v>
      </c>
      <c r="P53" s="30">
        <f t="shared" si="30"/>
        <v>0</v>
      </c>
      <c r="Q53" s="30">
        <f t="shared" si="31"/>
        <v>0</v>
      </c>
      <c r="R53" s="38" t="s">
        <v>127</v>
      </c>
      <c r="S53" s="38">
        <f t="shared" si="32"/>
        <v>0</v>
      </c>
      <c r="T53" s="37" t="str">
        <f t="shared" si="7"/>
        <v/>
      </c>
      <c r="U53" s="37" t="s">
        <v>127</v>
      </c>
      <c r="V53" s="86" t="s">
        <v>128</v>
      </c>
      <c r="W53" s="87" t="s">
        <v>127</v>
      </c>
      <c r="X53" s="87" t="s">
        <v>129</v>
      </c>
      <c r="Y53" s="86" t="s">
        <v>130</v>
      </c>
      <c r="Z53" s="86" t="s">
        <v>131</v>
      </c>
      <c r="AA53" s="86" t="s">
        <v>127</v>
      </c>
      <c r="AB53" s="86" t="s">
        <v>131</v>
      </c>
    </row>
    <row r="54" spans="1:45" s="18" customFormat="1" ht="83.5" customHeight="1" x14ac:dyDescent="0.35">
      <c r="A54" s="106" t="s">
        <v>291</v>
      </c>
      <c r="B54" s="106" t="s">
        <v>122</v>
      </c>
      <c r="C54" s="10" t="s">
        <v>292</v>
      </c>
      <c r="D54" s="10" t="s">
        <v>293</v>
      </c>
      <c r="E54" s="10" t="s">
        <v>294</v>
      </c>
      <c r="F54" s="10" t="s">
        <v>99</v>
      </c>
      <c r="G54" s="10" t="s">
        <v>126</v>
      </c>
      <c r="H54" s="11">
        <f t="shared" si="26"/>
        <v>0</v>
      </c>
      <c r="I54" s="37" t="s">
        <v>127</v>
      </c>
      <c r="J54" s="30">
        <f t="shared" si="27"/>
        <v>0</v>
      </c>
      <c r="K54" s="37" t="s">
        <v>127</v>
      </c>
      <c r="L54" s="30">
        <f t="shared" si="28"/>
        <v>0</v>
      </c>
      <c r="M54" s="37" t="s">
        <v>127</v>
      </c>
      <c r="N54" s="30">
        <f t="shared" si="29"/>
        <v>0</v>
      </c>
      <c r="O54" s="37" t="s">
        <v>127</v>
      </c>
      <c r="P54" s="30">
        <f t="shared" si="30"/>
        <v>0</v>
      </c>
      <c r="Q54" s="30">
        <f t="shared" si="31"/>
        <v>0</v>
      </c>
      <c r="R54" s="38" t="s">
        <v>127</v>
      </c>
      <c r="S54" s="38">
        <f t="shared" si="32"/>
        <v>0</v>
      </c>
      <c r="T54" s="37" t="str">
        <f t="shared" si="7"/>
        <v/>
      </c>
      <c r="U54" s="37" t="s">
        <v>127</v>
      </c>
      <c r="V54" s="86" t="s">
        <v>128</v>
      </c>
      <c r="W54" s="87" t="s">
        <v>127</v>
      </c>
      <c r="X54" s="87" t="s">
        <v>129</v>
      </c>
      <c r="Y54" s="86" t="s">
        <v>130</v>
      </c>
      <c r="Z54" s="86" t="s">
        <v>131</v>
      </c>
      <c r="AA54" s="86" t="s">
        <v>127</v>
      </c>
      <c r="AB54" s="86" t="s">
        <v>131</v>
      </c>
    </row>
    <row r="55" spans="1:45" s="18" customFormat="1" ht="78" x14ac:dyDescent="0.35">
      <c r="A55" s="106" t="s">
        <v>295</v>
      </c>
      <c r="B55" s="106" t="s">
        <v>122</v>
      </c>
      <c r="C55" s="10" t="s">
        <v>296</v>
      </c>
      <c r="D55" s="10" t="s">
        <v>297</v>
      </c>
      <c r="E55" s="10" t="s">
        <v>298</v>
      </c>
      <c r="F55" s="10" t="s">
        <v>99</v>
      </c>
      <c r="G55" s="10" t="s">
        <v>126</v>
      </c>
      <c r="H55" s="109">
        <f t="shared" ref="H55" si="47">IF(I55="Mycket låg",1,(IF(I55="Låg",2,(IF(I55="Medel",3,(IF(I55="Hög",4,(IF(I55="Mycket hög",5,0)))))))))</f>
        <v>0</v>
      </c>
      <c r="I55" s="10" t="s">
        <v>127</v>
      </c>
      <c r="J55" s="109">
        <f t="shared" ref="J55" si="48">IF(K55="Liten",1,(IF(K55="Medel",2,(IF(K55="Stor",3,0)))))</f>
        <v>0</v>
      </c>
      <c r="K55" s="10" t="s">
        <v>127</v>
      </c>
      <c r="L55" s="109">
        <f t="shared" ref="L55" si="49">IF(M55="Kort",1,(IF(M55="Medel",2,(IF(M55="Lång",3,0)))))</f>
        <v>0</v>
      </c>
      <c r="M55" s="10" t="s">
        <v>127</v>
      </c>
      <c r="N55" s="11">
        <f t="shared" ref="N55" si="50">IF(O55="Lokalt",1,(IF(O55="Regionalt",2,(IF(O55="Nationellt",3,0)))))</f>
        <v>0</v>
      </c>
      <c r="O55" s="10" t="s">
        <v>127</v>
      </c>
      <c r="P55" s="109">
        <f t="shared" ref="P55" si="51">(H55*3+J55+L55+N55)</f>
        <v>0</v>
      </c>
      <c r="Q55" s="110">
        <f t="shared" ref="Q55" si="52">IF(R55="Låg",1,(IF(R55="Medelhög",2,(IF(R55="Hög",3,(IF(R55="Mycket hög",4,0)))))))</f>
        <v>0</v>
      </c>
      <c r="R55" s="38" t="s">
        <v>127</v>
      </c>
      <c r="S55" s="111">
        <f t="shared" ref="S55" si="53">IF(Q55="","",P55*Q55)</f>
        <v>0</v>
      </c>
      <c r="T55" s="37" t="str">
        <f t="shared" si="7"/>
        <v/>
      </c>
      <c r="U55" s="10" t="s">
        <v>127</v>
      </c>
      <c r="V55" s="112" t="s">
        <v>128</v>
      </c>
      <c r="W55" s="112" t="s">
        <v>127</v>
      </c>
      <c r="X55" s="112" t="s">
        <v>129</v>
      </c>
      <c r="Y55" s="112" t="s">
        <v>130</v>
      </c>
      <c r="Z55" s="112" t="s">
        <v>131</v>
      </c>
      <c r="AA55" s="112" t="s">
        <v>127</v>
      </c>
      <c r="AB55" s="112" t="s">
        <v>131</v>
      </c>
    </row>
    <row r="56" spans="1:45" s="18" customFormat="1" x14ac:dyDescent="0.35">
      <c r="A56" s="25"/>
      <c r="B56" s="25"/>
      <c r="C56" s="16"/>
      <c r="D56" s="16"/>
      <c r="E56" s="16"/>
      <c r="F56" s="16"/>
      <c r="G56" s="16"/>
      <c r="H56" s="16"/>
      <c r="I56" s="16"/>
      <c r="J56" s="16"/>
      <c r="K56" s="16"/>
      <c r="L56" s="16"/>
      <c r="M56" s="16"/>
      <c r="N56" s="16"/>
      <c r="O56" s="16"/>
      <c r="P56" s="16"/>
      <c r="Q56" s="16"/>
      <c r="R56" s="16"/>
      <c r="S56" s="16"/>
      <c r="T56" s="17"/>
    </row>
    <row r="57" spans="1:45" s="18" customFormat="1" x14ac:dyDescent="0.35">
      <c r="A57" s="25"/>
      <c r="B57" s="25"/>
      <c r="C57" s="16"/>
      <c r="D57" s="16"/>
      <c r="E57" s="16"/>
      <c r="F57" s="16"/>
      <c r="G57" s="16"/>
      <c r="H57" s="16"/>
      <c r="I57" s="16"/>
      <c r="J57" s="16"/>
      <c r="K57" s="16"/>
      <c r="L57" s="16"/>
      <c r="M57" s="16"/>
      <c r="N57" s="16"/>
      <c r="O57" s="16"/>
      <c r="P57" s="16"/>
      <c r="Q57" s="16"/>
      <c r="R57" s="16"/>
      <c r="S57" s="16"/>
      <c r="T57" s="17"/>
    </row>
    <row r="58" spans="1:45" s="18" customFormat="1" x14ac:dyDescent="0.35">
      <c r="A58" s="25"/>
      <c r="B58" s="25"/>
      <c r="C58" s="16"/>
      <c r="D58" s="16"/>
      <c r="E58" s="16"/>
      <c r="F58" s="16"/>
      <c r="G58" s="16"/>
      <c r="H58" s="16"/>
      <c r="I58" s="16"/>
      <c r="J58" s="16"/>
      <c r="K58" s="16"/>
      <c r="L58" s="16"/>
      <c r="M58" s="16"/>
      <c r="N58" s="16"/>
      <c r="O58" s="16"/>
      <c r="P58" s="16"/>
      <c r="Q58" s="16"/>
      <c r="R58" s="16"/>
      <c r="S58" s="16"/>
      <c r="T58" s="17"/>
    </row>
    <row r="59" spans="1:45" s="18" customFormat="1" x14ac:dyDescent="0.35">
      <c r="A59" s="25"/>
      <c r="B59" s="25"/>
      <c r="C59" s="16"/>
      <c r="D59" s="16"/>
      <c r="E59" s="16"/>
      <c r="F59" s="16"/>
      <c r="G59" s="16"/>
      <c r="H59" s="16"/>
      <c r="I59" s="16"/>
      <c r="J59" s="16"/>
      <c r="K59" s="16"/>
      <c r="L59" s="16"/>
      <c r="M59" s="16"/>
      <c r="N59" s="16"/>
      <c r="O59" s="16"/>
      <c r="P59" s="16"/>
      <c r="Q59" s="16"/>
      <c r="R59" s="16"/>
      <c r="S59" s="16"/>
      <c r="T59" s="17"/>
    </row>
    <row r="60" spans="1:45" s="18" customFormat="1" x14ac:dyDescent="0.35">
      <c r="A60" s="25"/>
      <c r="B60" s="25"/>
      <c r="C60" s="16"/>
      <c r="D60" s="16"/>
      <c r="E60" s="16"/>
      <c r="F60" s="16"/>
      <c r="G60" s="16"/>
      <c r="H60" s="16"/>
      <c r="I60" s="16"/>
      <c r="J60" s="16"/>
      <c r="K60" s="16"/>
      <c r="L60" s="16"/>
      <c r="M60" s="16"/>
      <c r="N60" s="16"/>
      <c r="O60" s="16"/>
      <c r="P60" s="16"/>
      <c r="Q60" s="16"/>
      <c r="R60" s="16"/>
      <c r="S60" s="16"/>
      <c r="T60" s="17"/>
    </row>
    <row r="61" spans="1:45" s="18" customFormat="1" x14ac:dyDescent="0.35">
      <c r="A61" s="25"/>
      <c r="B61" s="25"/>
      <c r="C61" s="16"/>
      <c r="D61" s="16"/>
      <c r="E61" s="16"/>
      <c r="F61" s="16"/>
      <c r="G61" s="16"/>
      <c r="H61" s="16"/>
      <c r="I61" s="16"/>
      <c r="J61" s="16"/>
      <c r="K61" s="16"/>
      <c r="L61" s="16"/>
      <c r="M61" s="16"/>
      <c r="N61" s="16"/>
      <c r="O61" s="16"/>
      <c r="P61" s="16"/>
      <c r="Q61" s="16"/>
      <c r="R61" s="16"/>
      <c r="S61" s="16"/>
      <c r="T61" s="17"/>
    </row>
    <row r="62" spans="1:45" s="18" customFormat="1" x14ac:dyDescent="0.35">
      <c r="A62" s="25"/>
      <c r="B62" s="25"/>
      <c r="C62" s="16"/>
      <c r="D62" s="16"/>
      <c r="E62" s="16"/>
      <c r="F62" s="16"/>
      <c r="G62" s="16"/>
      <c r="H62" s="16"/>
      <c r="I62" s="16"/>
      <c r="J62" s="16"/>
      <c r="K62" s="16"/>
      <c r="L62" s="16"/>
      <c r="M62" s="16"/>
      <c r="N62" s="16"/>
      <c r="O62" s="16"/>
      <c r="P62" s="16"/>
      <c r="Q62" s="16"/>
      <c r="R62" s="16"/>
      <c r="S62" s="16"/>
      <c r="T62" s="17"/>
    </row>
    <row r="63" spans="1:45" s="18" customFormat="1" x14ac:dyDescent="0.35">
      <c r="A63" s="25"/>
      <c r="B63" s="25"/>
      <c r="C63" s="16"/>
      <c r="D63" s="16"/>
      <c r="E63" s="16"/>
      <c r="F63" s="16"/>
      <c r="G63" s="16"/>
      <c r="H63" s="16"/>
      <c r="I63" s="16"/>
      <c r="J63" s="16"/>
      <c r="K63" s="16"/>
      <c r="L63" s="16"/>
      <c r="M63" s="16"/>
      <c r="N63" s="16"/>
      <c r="O63" s="16"/>
      <c r="P63" s="16"/>
      <c r="Q63" s="16"/>
      <c r="R63" s="16"/>
      <c r="S63" s="16"/>
      <c r="T63" s="17"/>
    </row>
    <row r="64" spans="1:45" s="18" customFormat="1" x14ac:dyDescent="0.35">
      <c r="A64" s="25"/>
      <c r="B64" s="25"/>
      <c r="C64" s="16"/>
      <c r="D64" s="16"/>
      <c r="E64" s="16"/>
      <c r="F64" s="16"/>
      <c r="G64" s="16"/>
      <c r="H64" s="16"/>
      <c r="I64" s="16"/>
      <c r="J64" s="16"/>
      <c r="K64" s="16"/>
      <c r="L64" s="16"/>
      <c r="M64" s="16"/>
      <c r="N64" s="16"/>
      <c r="O64" s="16"/>
      <c r="P64" s="16"/>
      <c r="Q64" s="16"/>
      <c r="R64" s="16"/>
      <c r="S64" s="16"/>
      <c r="T64" s="17"/>
    </row>
    <row r="65" spans="1:20" s="18" customFormat="1" x14ac:dyDescent="0.35">
      <c r="A65" s="25"/>
      <c r="B65" s="25"/>
      <c r="C65" s="16"/>
      <c r="D65" s="16"/>
      <c r="E65" s="16"/>
      <c r="F65" s="16"/>
      <c r="G65" s="16"/>
      <c r="H65" s="16"/>
      <c r="I65" s="16"/>
      <c r="J65" s="16"/>
      <c r="K65" s="16"/>
      <c r="L65" s="16"/>
      <c r="M65" s="16"/>
      <c r="N65" s="16"/>
      <c r="O65" s="16"/>
      <c r="P65" s="16"/>
      <c r="Q65" s="16"/>
      <c r="R65" s="16"/>
      <c r="S65" s="16"/>
      <c r="T65" s="17"/>
    </row>
    <row r="66" spans="1:20" s="18" customFormat="1" x14ac:dyDescent="0.35">
      <c r="A66" s="25"/>
      <c r="B66" s="25"/>
      <c r="C66" s="16"/>
      <c r="D66" s="16"/>
      <c r="E66" s="16"/>
      <c r="F66" s="16"/>
      <c r="G66" s="16"/>
      <c r="H66" s="16"/>
      <c r="I66" s="16"/>
      <c r="J66" s="16"/>
      <c r="K66" s="16"/>
      <c r="L66" s="16"/>
      <c r="M66" s="16"/>
      <c r="N66" s="16"/>
      <c r="O66" s="16"/>
      <c r="P66" s="16"/>
      <c r="Q66" s="16"/>
      <c r="R66" s="16"/>
      <c r="S66" s="16"/>
      <c r="T66" s="17"/>
    </row>
    <row r="67" spans="1:20" s="18" customFormat="1" x14ac:dyDescent="0.35">
      <c r="A67" s="25"/>
      <c r="B67" s="25"/>
      <c r="C67" s="16"/>
      <c r="D67" s="16"/>
      <c r="E67" s="16"/>
      <c r="F67" s="16"/>
      <c r="G67" s="16"/>
      <c r="H67" s="16"/>
      <c r="I67" s="16"/>
      <c r="J67" s="16"/>
      <c r="K67" s="16"/>
      <c r="L67" s="16"/>
      <c r="M67" s="16"/>
      <c r="N67" s="16"/>
      <c r="O67" s="16"/>
      <c r="P67" s="16"/>
      <c r="Q67" s="16"/>
      <c r="R67" s="16"/>
      <c r="S67" s="16"/>
      <c r="T67" s="17"/>
    </row>
    <row r="68" spans="1:20" s="18" customFormat="1" x14ac:dyDescent="0.35">
      <c r="A68" s="25"/>
      <c r="B68" s="25"/>
      <c r="C68" s="16"/>
      <c r="D68" s="16"/>
      <c r="E68" s="16"/>
      <c r="F68" s="16"/>
      <c r="G68" s="16"/>
      <c r="H68" s="16"/>
      <c r="I68" s="16"/>
      <c r="J68" s="16"/>
      <c r="K68" s="16"/>
      <c r="L68" s="16"/>
      <c r="M68" s="16"/>
      <c r="N68" s="16"/>
      <c r="O68" s="16"/>
      <c r="P68" s="16"/>
      <c r="Q68" s="16"/>
      <c r="R68" s="16"/>
      <c r="S68" s="16"/>
      <c r="T68" s="17"/>
    </row>
    <row r="69" spans="1:20" s="18" customFormat="1" x14ac:dyDescent="0.35">
      <c r="A69" s="25"/>
      <c r="B69" s="25"/>
      <c r="C69" s="16"/>
      <c r="D69" s="16"/>
      <c r="E69" s="16"/>
      <c r="F69" s="16"/>
      <c r="G69" s="16"/>
      <c r="H69" s="16"/>
      <c r="I69" s="16"/>
      <c r="J69" s="16"/>
      <c r="K69" s="16"/>
      <c r="L69" s="16"/>
      <c r="M69" s="16"/>
      <c r="N69" s="16"/>
      <c r="O69" s="16"/>
      <c r="P69" s="16"/>
      <c r="Q69" s="16"/>
      <c r="R69" s="16"/>
      <c r="S69" s="16"/>
      <c r="T69" s="17"/>
    </row>
    <row r="70" spans="1:20" s="18" customFormat="1" x14ac:dyDescent="0.35">
      <c r="A70" s="25"/>
      <c r="B70" s="25"/>
      <c r="C70" s="16"/>
      <c r="D70" s="16"/>
      <c r="E70" s="16"/>
      <c r="F70" s="16"/>
      <c r="G70" s="16"/>
      <c r="H70" s="16"/>
      <c r="I70" s="16"/>
      <c r="J70" s="16"/>
      <c r="K70" s="16"/>
      <c r="L70" s="16"/>
      <c r="M70" s="16"/>
      <c r="N70" s="16"/>
      <c r="O70" s="16"/>
      <c r="P70" s="16"/>
      <c r="Q70" s="16"/>
      <c r="R70" s="16"/>
      <c r="S70" s="16"/>
      <c r="T70" s="17"/>
    </row>
    <row r="71" spans="1:20" s="18" customFormat="1" x14ac:dyDescent="0.35">
      <c r="A71" s="25"/>
      <c r="B71" s="25"/>
      <c r="C71" s="16"/>
      <c r="D71" s="16"/>
      <c r="E71" s="16"/>
      <c r="F71" s="16"/>
      <c r="G71" s="16"/>
      <c r="H71" s="16"/>
      <c r="I71" s="16"/>
      <c r="J71" s="16"/>
      <c r="K71" s="16"/>
      <c r="L71" s="16"/>
      <c r="M71" s="16"/>
      <c r="N71" s="16"/>
      <c r="O71" s="16"/>
      <c r="P71" s="16"/>
      <c r="Q71" s="16"/>
      <c r="R71" s="16"/>
      <c r="S71" s="16"/>
      <c r="T71" s="17"/>
    </row>
    <row r="72" spans="1:20" s="18" customFormat="1" x14ac:dyDescent="0.35">
      <c r="A72" s="25"/>
      <c r="B72" s="25"/>
      <c r="C72" s="16"/>
      <c r="D72" s="16"/>
      <c r="E72" s="16"/>
      <c r="F72" s="16"/>
      <c r="G72" s="16"/>
      <c r="H72" s="16"/>
      <c r="I72" s="16"/>
      <c r="J72" s="16"/>
      <c r="K72" s="16"/>
      <c r="L72" s="16"/>
      <c r="M72" s="16"/>
      <c r="N72" s="16"/>
      <c r="O72" s="16"/>
      <c r="P72" s="16"/>
      <c r="Q72" s="16"/>
      <c r="R72" s="16"/>
      <c r="S72" s="16"/>
      <c r="T72" s="17"/>
    </row>
    <row r="73" spans="1:20" s="18" customFormat="1" x14ac:dyDescent="0.35">
      <c r="A73" s="25"/>
      <c r="B73" s="25"/>
      <c r="C73" s="16"/>
      <c r="D73" s="16"/>
      <c r="E73" s="16"/>
      <c r="F73" s="16"/>
      <c r="G73" s="16"/>
      <c r="H73" s="16"/>
      <c r="I73" s="16"/>
      <c r="J73" s="16"/>
      <c r="K73" s="16"/>
      <c r="L73" s="16"/>
      <c r="M73" s="16"/>
      <c r="N73" s="16"/>
      <c r="O73" s="16"/>
      <c r="P73" s="16"/>
      <c r="Q73" s="16"/>
      <c r="R73" s="16"/>
      <c r="S73" s="16"/>
      <c r="T73" s="17"/>
    </row>
    <row r="74" spans="1:20" s="18" customFormat="1" x14ac:dyDescent="0.35">
      <c r="A74" s="25"/>
      <c r="B74" s="25"/>
      <c r="C74" s="16"/>
      <c r="D74" s="16"/>
      <c r="E74" s="16"/>
      <c r="F74" s="16"/>
      <c r="G74" s="16"/>
      <c r="H74" s="16"/>
      <c r="I74" s="16"/>
      <c r="J74" s="16"/>
      <c r="K74" s="16"/>
      <c r="L74" s="16"/>
      <c r="M74" s="16"/>
      <c r="N74" s="16"/>
      <c r="O74" s="16"/>
      <c r="P74" s="16"/>
      <c r="Q74" s="16"/>
      <c r="R74" s="16"/>
      <c r="S74" s="16"/>
      <c r="T74" s="17"/>
    </row>
    <row r="75" spans="1:20" s="18" customFormat="1" x14ac:dyDescent="0.35">
      <c r="A75" s="25"/>
      <c r="B75" s="25"/>
      <c r="C75" s="16"/>
      <c r="D75" s="16"/>
      <c r="E75" s="16"/>
      <c r="F75" s="16"/>
      <c r="G75" s="16"/>
      <c r="H75" s="16"/>
      <c r="I75" s="16"/>
      <c r="J75" s="16"/>
      <c r="K75" s="16"/>
      <c r="L75" s="16"/>
      <c r="M75" s="16"/>
      <c r="N75" s="16"/>
      <c r="O75" s="16"/>
      <c r="P75" s="16"/>
      <c r="Q75" s="16"/>
      <c r="R75" s="16"/>
      <c r="S75" s="16"/>
      <c r="T75" s="17"/>
    </row>
    <row r="76" spans="1:20" s="18" customFormat="1" x14ac:dyDescent="0.35">
      <c r="A76" s="25"/>
      <c r="B76" s="25"/>
      <c r="C76" s="16"/>
      <c r="D76" s="16"/>
      <c r="E76" s="16"/>
      <c r="F76" s="16"/>
      <c r="G76" s="16"/>
      <c r="H76" s="16"/>
      <c r="I76" s="16"/>
      <c r="J76" s="16"/>
      <c r="K76" s="16"/>
      <c r="L76" s="16"/>
      <c r="M76" s="16"/>
      <c r="N76" s="16"/>
      <c r="O76" s="16"/>
      <c r="P76" s="16"/>
      <c r="Q76" s="16"/>
      <c r="R76" s="16"/>
      <c r="S76" s="16"/>
      <c r="T76" s="17"/>
    </row>
    <row r="77" spans="1:20" s="18" customFormat="1" x14ac:dyDescent="0.35">
      <c r="A77" s="25"/>
      <c r="B77" s="25"/>
      <c r="C77" s="16"/>
      <c r="D77" s="16"/>
      <c r="E77" s="16"/>
      <c r="F77" s="16"/>
      <c r="G77" s="16"/>
      <c r="H77" s="16"/>
      <c r="I77" s="16"/>
      <c r="J77" s="16"/>
      <c r="K77" s="16"/>
      <c r="L77" s="16"/>
      <c r="M77" s="16"/>
      <c r="N77" s="16"/>
      <c r="O77" s="16"/>
      <c r="P77" s="16"/>
      <c r="Q77" s="16"/>
      <c r="R77" s="16"/>
      <c r="S77" s="16"/>
      <c r="T77" s="17"/>
    </row>
    <row r="78" spans="1:20" s="18" customFormat="1" x14ac:dyDescent="0.35">
      <c r="A78" s="25"/>
      <c r="B78" s="25"/>
      <c r="C78" s="16"/>
      <c r="D78" s="16"/>
      <c r="E78" s="16"/>
      <c r="F78" s="16"/>
      <c r="G78" s="16"/>
      <c r="H78" s="16"/>
      <c r="I78" s="16"/>
      <c r="J78" s="16"/>
      <c r="K78" s="16"/>
      <c r="L78" s="16"/>
      <c r="M78" s="16"/>
      <c r="N78" s="16"/>
      <c r="O78" s="16"/>
      <c r="P78" s="16"/>
      <c r="Q78" s="16"/>
      <c r="R78" s="16"/>
      <c r="S78" s="16"/>
      <c r="T78" s="17"/>
    </row>
    <row r="79" spans="1:20" s="18" customFormat="1" x14ac:dyDescent="0.35">
      <c r="A79" s="25"/>
      <c r="B79" s="25"/>
      <c r="C79" s="16"/>
      <c r="D79" s="16"/>
      <c r="E79" s="16"/>
      <c r="F79" s="16"/>
      <c r="G79" s="16"/>
      <c r="H79" s="16"/>
      <c r="I79" s="16"/>
      <c r="J79" s="16"/>
      <c r="K79" s="16"/>
      <c r="L79" s="16"/>
      <c r="M79" s="16"/>
      <c r="N79" s="16"/>
      <c r="O79" s="16"/>
      <c r="P79" s="16"/>
      <c r="Q79" s="16"/>
      <c r="R79" s="16"/>
      <c r="S79" s="16"/>
      <c r="T79" s="17"/>
    </row>
    <row r="80" spans="1:20" s="18" customFormat="1" x14ac:dyDescent="0.35">
      <c r="A80" s="25"/>
      <c r="B80" s="25"/>
      <c r="C80" s="16"/>
      <c r="D80" s="16"/>
      <c r="E80" s="16"/>
      <c r="F80" s="16"/>
      <c r="G80" s="16"/>
      <c r="H80" s="16"/>
      <c r="I80" s="16"/>
      <c r="J80" s="16"/>
      <c r="K80" s="16"/>
      <c r="L80" s="16"/>
      <c r="M80" s="16"/>
      <c r="N80" s="16"/>
      <c r="O80" s="16"/>
      <c r="P80" s="16"/>
      <c r="Q80" s="16"/>
      <c r="R80" s="16"/>
      <c r="S80" s="16"/>
      <c r="T80" s="17"/>
    </row>
    <row r="81" spans="1:20" s="18" customFormat="1" x14ac:dyDescent="0.35">
      <c r="A81" s="25"/>
      <c r="B81" s="25"/>
      <c r="C81" s="16"/>
      <c r="D81" s="16"/>
      <c r="E81" s="16"/>
      <c r="F81" s="16"/>
      <c r="G81" s="16"/>
      <c r="H81" s="16"/>
      <c r="I81" s="16"/>
      <c r="J81" s="16"/>
      <c r="K81" s="16"/>
      <c r="L81" s="16"/>
      <c r="M81" s="16"/>
      <c r="N81" s="16"/>
      <c r="O81" s="16"/>
      <c r="P81" s="16"/>
      <c r="Q81" s="16"/>
      <c r="R81" s="16"/>
      <c r="S81" s="16"/>
      <c r="T81" s="17"/>
    </row>
    <row r="82" spans="1:20" s="18" customFormat="1" x14ac:dyDescent="0.35">
      <c r="A82" s="25"/>
      <c r="B82" s="25"/>
      <c r="C82" s="16"/>
      <c r="D82" s="16"/>
      <c r="E82" s="16"/>
      <c r="F82" s="16"/>
      <c r="G82" s="16"/>
      <c r="H82" s="16"/>
      <c r="I82" s="16"/>
      <c r="J82" s="16"/>
      <c r="K82" s="16"/>
      <c r="L82" s="16"/>
      <c r="M82" s="16"/>
      <c r="N82" s="16"/>
      <c r="O82" s="16"/>
      <c r="P82" s="16"/>
      <c r="Q82" s="16"/>
      <c r="R82" s="16"/>
      <c r="S82" s="16"/>
      <c r="T82" s="17"/>
    </row>
    <row r="83" spans="1:20" s="18" customFormat="1" x14ac:dyDescent="0.35">
      <c r="A83" s="25"/>
      <c r="B83" s="25"/>
      <c r="C83" s="16"/>
      <c r="D83" s="16"/>
      <c r="E83" s="16"/>
      <c r="F83" s="16"/>
      <c r="G83" s="16"/>
      <c r="H83" s="16"/>
      <c r="I83" s="16"/>
      <c r="J83" s="16"/>
      <c r="K83" s="16"/>
      <c r="L83" s="16"/>
      <c r="M83" s="16"/>
      <c r="N83" s="16"/>
      <c r="O83" s="16"/>
      <c r="P83" s="16"/>
      <c r="Q83" s="16"/>
      <c r="R83" s="16"/>
      <c r="S83" s="16"/>
      <c r="T83" s="17"/>
    </row>
    <row r="84" spans="1:20" s="18" customFormat="1" x14ac:dyDescent="0.35">
      <c r="A84" s="25"/>
      <c r="B84" s="25"/>
      <c r="C84" s="16"/>
      <c r="D84" s="16"/>
      <c r="E84" s="16"/>
      <c r="F84" s="16"/>
      <c r="G84" s="16"/>
      <c r="H84" s="16"/>
      <c r="I84" s="16"/>
      <c r="J84" s="16"/>
      <c r="K84" s="16"/>
      <c r="L84" s="16"/>
      <c r="M84" s="16"/>
      <c r="N84" s="16"/>
      <c r="O84" s="16"/>
      <c r="P84" s="16"/>
      <c r="Q84" s="16"/>
      <c r="R84" s="16"/>
      <c r="S84" s="16"/>
      <c r="T84" s="17"/>
    </row>
    <row r="85" spans="1:20" s="18" customFormat="1" x14ac:dyDescent="0.35">
      <c r="A85" s="25"/>
      <c r="B85" s="25"/>
      <c r="C85" s="16"/>
      <c r="D85" s="16"/>
      <c r="E85" s="16"/>
      <c r="F85" s="16"/>
      <c r="G85" s="16"/>
      <c r="H85" s="16"/>
      <c r="I85" s="16"/>
      <c r="J85" s="16"/>
      <c r="K85" s="16"/>
      <c r="L85" s="16"/>
      <c r="M85" s="16"/>
      <c r="N85" s="16"/>
      <c r="O85" s="16"/>
      <c r="P85" s="16"/>
      <c r="Q85" s="16"/>
      <c r="R85" s="16"/>
      <c r="S85" s="16"/>
      <c r="T85" s="17"/>
    </row>
    <row r="86" spans="1:20" s="18" customFormat="1" x14ac:dyDescent="0.35">
      <c r="A86" s="25"/>
      <c r="B86" s="25"/>
      <c r="C86" s="16"/>
      <c r="D86" s="16"/>
      <c r="E86" s="16"/>
      <c r="F86" s="16"/>
      <c r="G86" s="16"/>
      <c r="H86" s="16"/>
      <c r="I86" s="16"/>
      <c r="J86" s="16"/>
      <c r="K86" s="16"/>
      <c r="L86" s="16"/>
      <c r="M86" s="16"/>
      <c r="N86" s="16"/>
      <c r="O86" s="16"/>
      <c r="P86" s="16"/>
      <c r="Q86" s="16"/>
      <c r="R86" s="16"/>
      <c r="S86" s="16"/>
      <c r="T86" s="17"/>
    </row>
    <row r="87" spans="1:20" s="18" customFormat="1" x14ac:dyDescent="0.35">
      <c r="A87" s="25"/>
      <c r="B87" s="25"/>
      <c r="C87" s="16"/>
      <c r="D87" s="16"/>
      <c r="E87" s="16"/>
      <c r="F87" s="16"/>
      <c r="G87" s="16"/>
      <c r="H87" s="16"/>
      <c r="I87" s="16"/>
      <c r="J87" s="16"/>
      <c r="K87" s="16"/>
      <c r="L87" s="16"/>
      <c r="M87" s="16"/>
      <c r="N87" s="16"/>
      <c r="O87" s="16"/>
      <c r="P87" s="16"/>
      <c r="Q87" s="16"/>
      <c r="R87" s="16"/>
      <c r="S87" s="16"/>
      <c r="T87" s="17"/>
    </row>
    <row r="88" spans="1:20" s="18" customFormat="1" x14ac:dyDescent="0.35">
      <c r="A88" s="25"/>
      <c r="B88" s="25"/>
      <c r="C88" s="16"/>
      <c r="D88" s="16"/>
      <c r="E88" s="16"/>
      <c r="F88" s="16"/>
      <c r="G88" s="16"/>
      <c r="H88" s="16"/>
      <c r="I88" s="16"/>
      <c r="J88" s="16"/>
      <c r="K88" s="16"/>
      <c r="L88" s="16"/>
      <c r="M88" s="16"/>
      <c r="N88" s="16"/>
      <c r="O88" s="16"/>
      <c r="P88" s="16"/>
      <c r="Q88" s="16"/>
      <c r="R88" s="16"/>
      <c r="S88" s="16"/>
      <c r="T88" s="17"/>
    </row>
    <row r="89" spans="1:20" s="18" customFormat="1" x14ac:dyDescent="0.35">
      <c r="A89" s="25"/>
      <c r="B89" s="25"/>
      <c r="C89" s="16"/>
      <c r="D89" s="16"/>
      <c r="E89" s="16"/>
      <c r="F89" s="16"/>
      <c r="G89" s="16"/>
      <c r="H89" s="16"/>
      <c r="I89" s="16"/>
      <c r="J89" s="16"/>
      <c r="K89" s="16"/>
      <c r="L89" s="16"/>
      <c r="M89" s="16"/>
      <c r="N89" s="16"/>
      <c r="O89" s="16"/>
      <c r="P89" s="16"/>
      <c r="Q89" s="16"/>
      <c r="R89" s="16"/>
      <c r="S89" s="16"/>
      <c r="T89" s="17"/>
    </row>
    <row r="90" spans="1:20" s="18" customFormat="1" x14ac:dyDescent="0.35">
      <c r="A90" s="25"/>
      <c r="B90" s="25"/>
      <c r="C90" s="16"/>
      <c r="D90" s="16"/>
      <c r="E90" s="16"/>
      <c r="F90" s="16"/>
      <c r="G90" s="16"/>
      <c r="H90" s="16"/>
      <c r="I90" s="16"/>
      <c r="J90" s="16"/>
      <c r="K90" s="16"/>
      <c r="L90" s="16"/>
      <c r="M90" s="16"/>
      <c r="N90" s="16"/>
      <c r="O90" s="16"/>
      <c r="P90" s="16"/>
      <c r="Q90" s="16"/>
      <c r="R90" s="16"/>
      <c r="S90" s="16"/>
      <c r="T90" s="17"/>
    </row>
    <row r="91" spans="1:20" s="18" customFormat="1" x14ac:dyDescent="0.35">
      <c r="A91" s="25"/>
      <c r="B91" s="25"/>
      <c r="C91" s="16"/>
      <c r="D91" s="16"/>
      <c r="E91" s="16"/>
      <c r="F91" s="16"/>
      <c r="G91" s="16"/>
      <c r="H91" s="16"/>
      <c r="I91" s="16"/>
      <c r="J91" s="16"/>
      <c r="K91" s="16"/>
      <c r="L91" s="16"/>
      <c r="M91" s="16"/>
      <c r="N91" s="16"/>
      <c r="O91" s="16"/>
      <c r="P91" s="16"/>
      <c r="Q91" s="16"/>
      <c r="R91" s="16"/>
      <c r="S91" s="16"/>
      <c r="T91" s="17"/>
    </row>
    <row r="92" spans="1:20" s="18" customFormat="1" x14ac:dyDescent="0.35">
      <c r="A92" s="25"/>
      <c r="B92" s="25"/>
      <c r="C92" s="16"/>
      <c r="D92" s="16"/>
      <c r="E92" s="16"/>
      <c r="F92" s="16"/>
      <c r="G92" s="16"/>
      <c r="H92" s="16"/>
      <c r="I92" s="16"/>
      <c r="J92" s="16"/>
      <c r="K92" s="16"/>
      <c r="L92" s="16"/>
      <c r="M92" s="16"/>
      <c r="N92" s="16"/>
      <c r="O92" s="16"/>
      <c r="P92" s="16"/>
      <c r="Q92" s="16"/>
      <c r="R92" s="16"/>
      <c r="S92" s="16"/>
      <c r="T92" s="17"/>
    </row>
    <row r="93" spans="1:20" s="18" customFormat="1" x14ac:dyDescent="0.35">
      <c r="A93" s="25"/>
      <c r="B93" s="25"/>
      <c r="C93" s="16"/>
      <c r="D93" s="16"/>
      <c r="E93" s="16"/>
      <c r="F93" s="16"/>
      <c r="G93" s="16"/>
      <c r="H93" s="16"/>
      <c r="I93" s="16"/>
      <c r="J93" s="16"/>
      <c r="K93" s="16"/>
      <c r="L93" s="16"/>
      <c r="M93" s="16"/>
      <c r="N93" s="16"/>
      <c r="O93" s="16"/>
      <c r="P93" s="16"/>
      <c r="Q93" s="16"/>
      <c r="R93" s="16"/>
      <c r="S93" s="16"/>
      <c r="T93" s="17"/>
    </row>
    <row r="94" spans="1:20" s="18" customFormat="1" x14ac:dyDescent="0.35">
      <c r="A94" s="25"/>
      <c r="B94" s="25"/>
      <c r="C94" s="16"/>
      <c r="D94" s="16"/>
      <c r="E94" s="16"/>
      <c r="F94" s="16"/>
      <c r="G94" s="16"/>
      <c r="H94" s="16"/>
      <c r="I94" s="16"/>
      <c r="J94" s="16"/>
      <c r="K94" s="16"/>
      <c r="L94" s="16"/>
      <c r="M94" s="16"/>
      <c r="N94" s="16"/>
      <c r="O94" s="16"/>
      <c r="P94" s="16"/>
      <c r="Q94" s="16"/>
      <c r="R94" s="16"/>
      <c r="S94" s="16"/>
      <c r="T94" s="17"/>
    </row>
    <row r="95" spans="1:20" s="18" customFormat="1" x14ac:dyDescent="0.35">
      <c r="A95" s="25"/>
      <c r="B95" s="25"/>
      <c r="C95" s="16"/>
      <c r="D95" s="16"/>
      <c r="E95" s="16"/>
      <c r="F95" s="16"/>
      <c r="G95" s="16"/>
      <c r="H95" s="16"/>
      <c r="I95" s="16"/>
      <c r="J95" s="16"/>
      <c r="K95" s="16"/>
      <c r="L95" s="16"/>
      <c r="M95" s="16"/>
      <c r="N95" s="16"/>
      <c r="O95" s="16"/>
      <c r="P95" s="16"/>
      <c r="Q95" s="16"/>
      <c r="R95" s="16"/>
      <c r="S95" s="16"/>
      <c r="T95" s="17"/>
    </row>
    <row r="96" spans="1:20" s="18" customFormat="1" x14ac:dyDescent="0.35">
      <c r="A96" s="25"/>
      <c r="B96" s="25"/>
      <c r="C96" s="16"/>
      <c r="D96" s="16"/>
      <c r="E96" s="16"/>
      <c r="F96" s="16"/>
      <c r="G96" s="16"/>
      <c r="H96" s="16"/>
      <c r="I96" s="16"/>
      <c r="J96" s="16"/>
      <c r="K96" s="16"/>
      <c r="L96" s="16"/>
      <c r="M96" s="16"/>
      <c r="N96" s="16"/>
      <c r="O96" s="16"/>
      <c r="P96" s="16"/>
      <c r="Q96" s="16"/>
      <c r="R96" s="16"/>
      <c r="S96" s="16"/>
      <c r="T96" s="17"/>
    </row>
    <row r="97" spans="1:20" s="18" customFormat="1" x14ac:dyDescent="0.35">
      <c r="A97" s="25"/>
      <c r="B97" s="25"/>
      <c r="C97" s="16"/>
      <c r="D97" s="16"/>
      <c r="E97" s="16"/>
      <c r="F97" s="16"/>
      <c r="G97" s="16"/>
      <c r="H97" s="16"/>
      <c r="I97" s="16"/>
      <c r="J97" s="16"/>
      <c r="K97" s="16"/>
      <c r="L97" s="16"/>
      <c r="M97" s="16"/>
      <c r="N97" s="16"/>
      <c r="O97" s="16"/>
      <c r="P97" s="16"/>
      <c r="Q97" s="16"/>
      <c r="R97" s="16"/>
      <c r="S97" s="16"/>
      <c r="T97" s="17"/>
    </row>
    <row r="98" spans="1:20" s="18" customFormat="1" x14ac:dyDescent="0.35">
      <c r="A98" s="25"/>
      <c r="B98" s="25"/>
      <c r="C98" s="16"/>
      <c r="D98" s="16"/>
      <c r="E98" s="16"/>
      <c r="F98" s="16"/>
      <c r="G98" s="16"/>
      <c r="H98" s="16"/>
      <c r="I98" s="16"/>
      <c r="J98" s="16"/>
      <c r="K98" s="16"/>
      <c r="L98" s="16"/>
      <c r="M98" s="16"/>
      <c r="N98" s="16"/>
      <c r="O98" s="16"/>
      <c r="P98" s="16"/>
      <c r="Q98" s="16"/>
      <c r="R98" s="16"/>
      <c r="S98" s="16"/>
      <c r="T98" s="17"/>
    </row>
    <row r="99" spans="1:20" s="18" customFormat="1" x14ac:dyDescent="0.35">
      <c r="A99" s="25"/>
      <c r="B99" s="25"/>
      <c r="C99" s="16"/>
      <c r="D99" s="16"/>
      <c r="E99" s="16"/>
      <c r="F99" s="16"/>
      <c r="G99" s="16"/>
      <c r="H99" s="16"/>
      <c r="I99" s="16"/>
      <c r="J99" s="16"/>
      <c r="K99" s="16"/>
      <c r="L99" s="16"/>
      <c r="M99" s="16"/>
      <c r="N99" s="16"/>
      <c r="O99" s="16"/>
      <c r="P99" s="16"/>
      <c r="Q99" s="16"/>
      <c r="R99" s="16"/>
      <c r="S99" s="16"/>
      <c r="T99" s="17"/>
    </row>
    <row r="100" spans="1:20" s="18" customFormat="1" x14ac:dyDescent="0.35">
      <c r="A100" s="25"/>
      <c r="B100" s="25"/>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25"/>
      <c r="B101" s="25"/>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25"/>
      <c r="B102" s="25"/>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25"/>
      <c r="B103" s="25"/>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25"/>
      <c r="B104" s="25"/>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25"/>
      <c r="B105" s="25"/>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25"/>
      <c r="B106" s="25"/>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25"/>
      <c r="B107" s="25"/>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25"/>
      <c r="B108" s="25"/>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25"/>
      <c r="B109" s="25"/>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25"/>
      <c r="B110" s="25"/>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25"/>
      <c r="B111" s="25"/>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25"/>
      <c r="B112" s="25"/>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25"/>
      <c r="B113" s="25"/>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25"/>
      <c r="B114" s="25"/>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25"/>
      <c r="B115" s="25"/>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25"/>
      <c r="B116" s="25"/>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25"/>
      <c r="B117" s="25"/>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25"/>
      <c r="B118" s="25"/>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25"/>
      <c r="B119" s="25"/>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25"/>
      <c r="B120" s="25"/>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25"/>
      <c r="B121" s="25"/>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25"/>
      <c r="B122" s="25"/>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25"/>
      <c r="B123" s="25"/>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25"/>
      <c r="B124" s="25"/>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25"/>
      <c r="B125" s="25"/>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25"/>
      <c r="B126" s="25"/>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25"/>
      <c r="B127" s="25"/>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25"/>
      <c r="B128" s="25"/>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25"/>
      <c r="B129" s="25"/>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25"/>
      <c r="B130" s="25"/>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25"/>
      <c r="B131" s="25"/>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25"/>
      <c r="B132" s="25"/>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25"/>
      <c r="B133" s="25"/>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25"/>
      <c r="B134" s="25"/>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25"/>
      <c r="B135" s="25"/>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25"/>
      <c r="B136" s="25"/>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25"/>
      <c r="B137" s="25"/>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25"/>
      <c r="B138" s="25"/>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25"/>
      <c r="B139" s="25"/>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25"/>
      <c r="B140" s="25"/>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25"/>
      <c r="B141" s="25"/>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25"/>
      <c r="B142" s="25"/>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25"/>
      <c r="B143" s="25"/>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25"/>
      <c r="B144" s="25"/>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25"/>
      <c r="B145" s="25"/>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25"/>
      <c r="B146" s="25"/>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25"/>
      <c r="B147" s="25"/>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25"/>
      <c r="B148" s="25"/>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25"/>
      <c r="B149" s="25"/>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25"/>
      <c r="B150" s="25"/>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25"/>
      <c r="B151" s="25"/>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25"/>
      <c r="B152" s="25"/>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25"/>
      <c r="B153" s="25"/>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25"/>
      <c r="B154" s="25"/>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25"/>
      <c r="B155" s="25"/>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25"/>
      <c r="B156" s="25"/>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25"/>
      <c r="B157" s="25"/>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25"/>
      <c r="B158" s="25"/>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25"/>
      <c r="B159" s="25"/>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25"/>
      <c r="B160" s="25"/>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25"/>
      <c r="B161" s="25"/>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25"/>
      <c r="B162" s="25"/>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25"/>
      <c r="B163" s="25"/>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25"/>
      <c r="B164" s="25"/>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25"/>
      <c r="B165" s="25"/>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25"/>
      <c r="B166" s="25"/>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25"/>
      <c r="B167" s="25"/>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25"/>
      <c r="B168" s="25"/>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25"/>
      <c r="B169" s="25"/>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25"/>
      <c r="B170" s="25"/>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25"/>
      <c r="B171" s="25"/>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25"/>
      <c r="B172" s="25"/>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25"/>
      <c r="B173" s="25"/>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25"/>
      <c r="B174" s="25"/>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25"/>
      <c r="B175" s="25"/>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25"/>
      <c r="B176" s="25"/>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25"/>
      <c r="B177" s="25"/>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25"/>
      <c r="B178" s="25"/>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25"/>
      <c r="B179" s="25"/>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25"/>
      <c r="B180" s="25"/>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25"/>
      <c r="B181" s="25"/>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25"/>
      <c r="B182" s="25"/>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25"/>
      <c r="B183" s="25"/>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25"/>
      <c r="B184" s="25"/>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25"/>
      <c r="B185" s="25"/>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25"/>
      <c r="B186" s="25"/>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25"/>
      <c r="B187" s="25"/>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25"/>
      <c r="B188" s="25"/>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25"/>
      <c r="B189" s="25"/>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25"/>
      <c r="B190" s="25"/>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25"/>
      <c r="B191" s="25"/>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25"/>
      <c r="B192" s="25"/>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25"/>
      <c r="B193" s="25"/>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25"/>
      <c r="B194" s="25"/>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25"/>
      <c r="B195" s="25"/>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25"/>
      <c r="B196" s="25"/>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25"/>
      <c r="B197" s="25"/>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25"/>
      <c r="B198" s="25"/>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25"/>
      <c r="B199" s="25"/>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25"/>
      <c r="B200" s="25"/>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25"/>
      <c r="B201" s="25"/>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25"/>
      <c r="B202" s="25"/>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25"/>
      <c r="B203" s="25"/>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25"/>
      <c r="B204" s="25"/>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25"/>
      <c r="B205" s="25"/>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25"/>
      <c r="B206" s="25"/>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25"/>
      <c r="B207" s="25"/>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25"/>
      <c r="B208" s="25"/>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25"/>
      <c r="B209" s="25"/>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25"/>
      <c r="B210" s="25"/>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25"/>
      <c r="B211" s="25"/>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25"/>
      <c r="B212" s="25"/>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25"/>
      <c r="B213" s="25"/>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25"/>
      <c r="B214" s="25"/>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25"/>
      <c r="B215" s="25"/>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25"/>
      <c r="B216" s="25"/>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25"/>
      <c r="B217" s="25"/>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25"/>
      <c r="B218" s="25"/>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25"/>
      <c r="B219" s="25"/>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25"/>
      <c r="B220" s="25"/>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25"/>
      <c r="B221" s="25"/>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25"/>
      <c r="B222" s="25"/>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25"/>
      <c r="B223" s="25"/>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25"/>
      <c r="B224" s="25"/>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25"/>
      <c r="B225" s="25"/>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25"/>
      <c r="B226" s="25"/>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25"/>
      <c r="B227" s="25"/>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25"/>
      <c r="B228" s="25"/>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25"/>
      <c r="B229" s="25"/>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25"/>
      <c r="B230" s="25"/>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25"/>
      <c r="B231" s="25"/>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25"/>
      <c r="B232" s="25"/>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25"/>
      <c r="B233" s="25"/>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25"/>
      <c r="B234" s="25"/>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25"/>
      <c r="B235" s="25"/>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25"/>
      <c r="B236" s="25"/>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25"/>
      <c r="B237" s="25"/>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25"/>
      <c r="B238" s="25"/>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25"/>
      <c r="B239" s="25"/>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25"/>
      <c r="B240" s="25"/>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25"/>
      <c r="B241" s="25"/>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25"/>
      <c r="B242" s="25"/>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25"/>
      <c r="B243" s="25"/>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25"/>
      <c r="B244" s="25"/>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25"/>
      <c r="B245" s="25"/>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25"/>
      <c r="B246" s="25"/>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25"/>
      <c r="B247" s="25"/>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25"/>
      <c r="B248" s="25"/>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25"/>
      <c r="B249" s="25"/>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25"/>
      <c r="B250" s="25"/>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25"/>
      <c r="B251" s="25"/>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25"/>
      <c r="B252" s="25"/>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25"/>
      <c r="B253" s="25"/>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25"/>
      <c r="B254" s="25"/>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25"/>
      <c r="B255" s="25"/>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25"/>
      <c r="B256" s="25"/>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25"/>
      <c r="B257" s="25"/>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25"/>
      <c r="B258" s="25"/>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25"/>
      <c r="B259" s="25"/>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25"/>
      <c r="B260" s="25"/>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25"/>
      <c r="B261" s="25"/>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25"/>
      <c r="B262" s="25"/>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25"/>
      <c r="B263" s="25"/>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25"/>
      <c r="B264" s="25"/>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25"/>
      <c r="B265" s="25"/>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25"/>
      <c r="B266" s="25"/>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25"/>
      <c r="B267" s="25"/>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25"/>
      <c r="B268" s="25"/>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25"/>
      <c r="B269" s="25"/>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25"/>
      <c r="B270" s="25"/>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25"/>
      <c r="B271" s="25"/>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25"/>
      <c r="B272" s="25"/>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25"/>
      <c r="B273" s="25"/>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25"/>
      <c r="B274" s="25"/>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25"/>
      <c r="B275" s="25"/>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25"/>
      <c r="B276" s="25"/>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25"/>
      <c r="B277" s="25"/>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25"/>
      <c r="B278" s="25"/>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25"/>
      <c r="B279" s="25"/>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25"/>
      <c r="B280" s="25"/>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25"/>
      <c r="B281" s="25"/>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25"/>
      <c r="B282" s="25"/>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25"/>
      <c r="B283" s="25"/>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25"/>
      <c r="B284" s="25"/>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25"/>
      <c r="B285" s="25"/>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25"/>
      <c r="B286" s="25"/>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25"/>
      <c r="B287" s="25"/>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25"/>
      <c r="B288" s="25"/>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25"/>
      <c r="B289" s="25"/>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25"/>
      <c r="B290" s="25"/>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25"/>
      <c r="B291" s="25"/>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25"/>
      <c r="B292" s="25"/>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25"/>
      <c r="B293" s="25"/>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25"/>
      <c r="B294" s="25"/>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25"/>
      <c r="B295" s="25"/>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25"/>
      <c r="B296" s="25"/>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25"/>
      <c r="B297" s="25"/>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25"/>
      <c r="B298" s="25"/>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25"/>
      <c r="B299" s="25"/>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25"/>
      <c r="B300" s="25"/>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25"/>
      <c r="B301" s="25"/>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25"/>
      <c r="B302" s="25"/>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25"/>
      <c r="B303" s="25"/>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25"/>
      <c r="B304" s="25"/>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25"/>
      <c r="B305" s="25"/>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25"/>
      <c r="B306" s="25"/>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25"/>
      <c r="B307" s="25"/>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25"/>
      <c r="B308" s="25"/>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25"/>
      <c r="B309" s="25"/>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25"/>
      <c r="B310" s="25"/>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25"/>
      <c r="B311" s="25"/>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25"/>
      <c r="B312" s="25"/>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25"/>
      <c r="B313" s="25"/>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25"/>
      <c r="B314" s="25"/>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25"/>
      <c r="B315" s="25"/>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25"/>
      <c r="B316" s="25"/>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25"/>
      <c r="B317" s="25"/>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25"/>
      <c r="B318" s="25"/>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25"/>
      <c r="B319" s="25"/>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25"/>
      <c r="B320" s="25"/>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25"/>
      <c r="B321" s="25"/>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25"/>
      <c r="B322" s="25"/>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25"/>
      <c r="B323" s="25"/>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25"/>
      <c r="B324" s="25"/>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25"/>
      <c r="B325" s="25"/>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25"/>
      <c r="B326" s="25"/>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25"/>
      <c r="B327" s="25"/>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25"/>
      <c r="B328" s="25"/>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25"/>
      <c r="B329" s="25"/>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25"/>
      <c r="B330" s="25"/>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25"/>
      <c r="B331" s="25"/>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25"/>
      <c r="B332" s="25"/>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25"/>
      <c r="B333" s="25"/>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25"/>
      <c r="B334" s="25"/>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25"/>
      <c r="B335" s="25"/>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25"/>
      <c r="B336" s="25"/>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25"/>
      <c r="B337" s="25"/>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25"/>
      <c r="B338" s="25"/>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25"/>
      <c r="B339" s="25"/>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25"/>
      <c r="B340" s="25"/>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25"/>
      <c r="B341" s="25"/>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25"/>
      <c r="B342" s="25"/>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25"/>
      <c r="B343" s="25"/>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25"/>
      <c r="B344" s="25"/>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25"/>
      <c r="B345" s="25"/>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25"/>
      <c r="B346" s="25"/>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25"/>
      <c r="B347" s="25"/>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25"/>
      <c r="B348" s="25"/>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25"/>
      <c r="B349" s="25"/>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25"/>
      <c r="B350" s="25"/>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25"/>
      <c r="B351" s="25"/>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25"/>
      <c r="B352" s="25"/>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25"/>
      <c r="B353" s="25"/>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25"/>
      <c r="B354" s="25"/>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25"/>
      <c r="B355" s="25"/>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25"/>
      <c r="B356" s="25"/>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25"/>
      <c r="B357" s="25"/>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25"/>
      <c r="B358" s="25"/>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25"/>
      <c r="B359" s="25"/>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25"/>
      <c r="B360" s="25"/>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25"/>
      <c r="B361" s="25"/>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25"/>
      <c r="B362" s="25"/>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25"/>
      <c r="B363" s="25"/>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25"/>
      <c r="B364" s="25"/>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25"/>
      <c r="B365" s="25"/>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25"/>
      <c r="B366" s="25"/>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25"/>
      <c r="B367" s="25"/>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25"/>
      <c r="B368" s="25"/>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25"/>
      <c r="B369" s="25"/>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25"/>
      <c r="B370" s="25"/>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25"/>
      <c r="B371" s="25"/>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25"/>
      <c r="B372" s="25"/>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25"/>
      <c r="B373" s="25"/>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25"/>
      <c r="B374" s="25"/>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25"/>
      <c r="B375" s="25"/>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25"/>
      <c r="B376" s="25"/>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25"/>
      <c r="B377" s="25"/>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25"/>
      <c r="B378" s="25"/>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25"/>
      <c r="B379" s="25"/>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25"/>
      <c r="B380" s="25"/>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25"/>
      <c r="B381" s="25"/>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25"/>
      <c r="B382" s="25"/>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25"/>
      <c r="B383" s="25"/>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25"/>
      <c r="B384" s="25"/>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25"/>
      <c r="B385" s="25"/>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25"/>
      <c r="B386" s="25"/>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25"/>
      <c r="B387" s="25"/>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25"/>
      <c r="B388" s="25"/>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25"/>
      <c r="B389" s="25"/>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25"/>
      <c r="B390" s="25"/>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25"/>
      <c r="B391" s="25"/>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25"/>
      <c r="B392" s="25"/>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25"/>
      <c r="B393" s="25"/>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25"/>
      <c r="B394" s="25"/>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25"/>
      <c r="B395" s="25"/>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25"/>
      <c r="B396" s="25"/>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25"/>
      <c r="B397" s="25"/>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25"/>
      <c r="B398" s="25"/>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25"/>
      <c r="B399" s="25"/>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25"/>
      <c r="B400" s="25"/>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25"/>
      <c r="B401" s="25"/>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25"/>
      <c r="B402" s="25"/>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25"/>
      <c r="B403" s="25"/>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25"/>
      <c r="B404" s="25"/>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25"/>
      <c r="B405" s="25"/>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25"/>
      <c r="B406" s="25"/>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25"/>
      <c r="B407" s="25"/>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25"/>
      <c r="B408" s="25"/>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25"/>
      <c r="B409" s="25"/>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25"/>
      <c r="B410" s="25"/>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25"/>
      <c r="B411" s="25"/>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25"/>
      <c r="B412" s="25"/>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25"/>
      <c r="B413" s="25"/>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25"/>
      <c r="B414" s="25"/>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25"/>
      <c r="B415" s="25"/>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25"/>
      <c r="B416" s="25"/>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25"/>
      <c r="B417" s="25"/>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25"/>
      <c r="B418" s="25"/>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25"/>
      <c r="B419" s="25"/>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25"/>
      <c r="B420" s="25"/>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25"/>
      <c r="B421" s="25"/>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25"/>
      <c r="B422" s="25"/>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25"/>
      <c r="B423" s="25"/>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25"/>
      <c r="B424" s="25"/>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25"/>
      <c r="B425" s="25"/>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25"/>
      <c r="B426" s="25"/>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25"/>
      <c r="B427" s="25"/>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25"/>
      <c r="B428" s="25"/>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25"/>
      <c r="B429" s="25"/>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25"/>
      <c r="B430" s="25"/>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25"/>
      <c r="B431" s="25"/>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25"/>
      <c r="B432" s="25"/>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25"/>
      <c r="B433" s="25"/>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25"/>
      <c r="B434" s="25"/>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25"/>
      <c r="B435" s="25"/>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25"/>
      <c r="B436" s="25"/>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25"/>
      <c r="B437" s="25"/>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25"/>
      <c r="B438" s="25"/>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25"/>
      <c r="B439" s="25"/>
      <c r="C439" s="16"/>
      <c r="D439" s="16"/>
      <c r="E439" s="16"/>
      <c r="F439" s="16"/>
      <c r="G439" s="16"/>
      <c r="H439" s="16"/>
      <c r="I439" s="16"/>
      <c r="J439" s="16"/>
      <c r="K439" s="16"/>
      <c r="L439" s="16"/>
      <c r="M439" s="16"/>
      <c r="N439" s="16"/>
      <c r="O439" s="16"/>
      <c r="P439" s="16"/>
      <c r="Q439" s="16"/>
      <c r="R439" s="16"/>
      <c r="S439" s="16"/>
      <c r="T439" s="17"/>
    </row>
    <row r="440" spans="1:20" s="18" customFormat="1" x14ac:dyDescent="0.35">
      <c r="A440" s="25"/>
      <c r="B440" s="25"/>
      <c r="C440" s="16"/>
      <c r="D440" s="16"/>
      <c r="E440" s="16"/>
      <c r="F440" s="16"/>
      <c r="G440" s="16"/>
      <c r="H440" s="16"/>
      <c r="I440" s="16"/>
      <c r="J440" s="16"/>
      <c r="K440" s="16"/>
      <c r="L440" s="16"/>
      <c r="M440" s="16"/>
      <c r="N440" s="16"/>
      <c r="O440" s="16"/>
      <c r="P440" s="16"/>
      <c r="Q440" s="16"/>
      <c r="R440" s="16"/>
      <c r="S440" s="16"/>
      <c r="T440" s="17"/>
    </row>
    <row r="441" spans="1:20" s="18" customFormat="1" x14ac:dyDescent="0.35">
      <c r="A441" s="25"/>
      <c r="B441" s="25"/>
      <c r="C441" s="16"/>
      <c r="D441" s="16"/>
      <c r="E441" s="16"/>
      <c r="F441" s="16"/>
      <c r="G441" s="16"/>
      <c r="H441" s="16"/>
      <c r="I441" s="16"/>
      <c r="J441" s="16"/>
      <c r="K441" s="16"/>
      <c r="L441" s="16"/>
      <c r="M441" s="16"/>
      <c r="N441" s="16"/>
      <c r="O441" s="16"/>
      <c r="P441" s="16"/>
      <c r="Q441" s="16"/>
      <c r="R441" s="16"/>
      <c r="S441" s="16"/>
      <c r="T441" s="17"/>
    </row>
    <row r="442" spans="1:20" s="18" customFormat="1" x14ac:dyDescent="0.35">
      <c r="A442" s="25"/>
      <c r="B442" s="25"/>
      <c r="C442" s="16"/>
      <c r="D442" s="16"/>
      <c r="E442" s="16"/>
      <c r="F442" s="16"/>
      <c r="G442" s="16"/>
      <c r="H442" s="16"/>
      <c r="I442" s="16"/>
      <c r="J442" s="16"/>
      <c r="K442" s="16"/>
      <c r="L442" s="16"/>
      <c r="M442" s="16"/>
      <c r="N442" s="16"/>
      <c r="O442" s="16"/>
      <c r="P442" s="16"/>
      <c r="Q442" s="16"/>
      <c r="R442" s="16"/>
      <c r="S442" s="16"/>
      <c r="T442" s="17"/>
    </row>
    <row r="443" spans="1:20" s="18" customFormat="1" x14ac:dyDescent="0.35">
      <c r="A443" s="25"/>
      <c r="B443" s="25"/>
      <c r="C443" s="16"/>
      <c r="D443" s="16"/>
      <c r="E443" s="16"/>
      <c r="F443" s="16"/>
      <c r="G443" s="16"/>
      <c r="H443" s="16"/>
      <c r="I443" s="16"/>
      <c r="J443" s="16"/>
      <c r="K443" s="16"/>
      <c r="L443" s="16"/>
      <c r="M443" s="16"/>
      <c r="N443" s="16"/>
      <c r="O443" s="16"/>
      <c r="P443" s="16"/>
      <c r="Q443" s="16"/>
      <c r="R443" s="16"/>
      <c r="S443" s="16"/>
      <c r="T443" s="17"/>
    </row>
    <row r="444" spans="1:20" s="18" customFormat="1" x14ac:dyDescent="0.35">
      <c r="A444" s="25"/>
      <c r="B444" s="25"/>
      <c r="C444" s="16"/>
      <c r="D444" s="16"/>
      <c r="E444" s="16"/>
      <c r="F444" s="16"/>
      <c r="G444" s="16"/>
      <c r="H444" s="16"/>
      <c r="I444" s="16"/>
      <c r="J444" s="16"/>
      <c r="K444" s="16"/>
      <c r="L444" s="16"/>
      <c r="M444" s="16"/>
      <c r="N444" s="16"/>
      <c r="O444" s="16"/>
      <c r="P444" s="16"/>
      <c r="Q444" s="16"/>
      <c r="R444" s="16"/>
      <c r="S444" s="16"/>
      <c r="T444" s="17"/>
    </row>
    <row r="445" spans="1:20" s="18" customFormat="1" x14ac:dyDescent="0.35">
      <c r="A445" s="25"/>
      <c r="B445" s="25"/>
      <c r="C445" s="16"/>
      <c r="D445" s="16"/>
      <c r="E445" s="16"/>
      <c r="F445" s="16"/>
      <c r="G445" s="16"/>
      <c r="H445" s="16"/>
      <c r="I445" s="16"/>
      <c r="J445" s="16"/>
      <c r="K445" s="16"/>
      <c r="L445" s="16"/>
      <c r="M445" s="16"/>
      <c r="N445" s="16"/>
      <c r="O445" s="16"/>
      <c r="P445" s="16"/>
      <c r="Q445" s="16"/>
      <c r="R445" s="16"/>
      <c r="S445" s="16"/>
      <c r="T445" s="17"/>
    </row>
    <row r="446" spans="1:20" s="18" customFormat="1" x14ac:dyDescent="0.35">
      <c r="A446" s="25"/>
      <c r="B446" s="25"/>
      <c r="C446" s="16"/>
      <c r="D446" s="16"/>
      <c r="E446" s="16"/>
      <c r="F446" s="16"/>
      <c r="G446" s="16"/>
      <c r="H446" s="16"/>
      <c r="I446" s="16"/>
      <c r="J446" s="16"/>
      <c r="K446" s="16"/>
      <c r="L446" s="16"/>
      <c r="M446" s="16"/>
      <c r="N446" s="16"/>
      <c r="O446" s="16"/>
      <c r="P446" s="16"/>
      <c r="Q446" s="16"/>
      <c r="R446" s="16"/>
      <c r="S446" s="16"/>
      <c r="T446" s="17"/>
    </row>
    <row r="447" spans="1:20" s="18" customFormat="1" x14ac:dyDescent="0.35">
      <c r="A447" s="25"/>
      <c r="B447" s="25"/>
      <c r="C447" s="16"/>
      <c r="D447" s="16"/>
      <c r="E447" s="16"/>
      <c r="F447" s="16"/>
      <c r="G447" s="16"/>
      <c r="H447" s="16"/>
      <c r="I447" s="16"/>
      <c r="J447" s="16"/>
      <c r="K447" s="16"/>
      <c r="L447" s="16"/>
      <c r="M447" s="16"/>
      <c r="N447" s="16"/>
      <c r="O447" s="16"/>
      <c r="P447" s="16"/>
      <c r="Q447" s="16"/>
      <c r="R447" s="16"/>
      <c r="S447" s="16"/>
      <c r="T447" s="17"/>
    </row>
    <row r="448" spans="1:20" s="18" customFormat="1" x14ac:dyDescent="0.35">
      <c r="A448" s="25"/>
      <c r="B448" s="25"/>
      <c r="C448" s="16"/>
      <c r="D448" s="16"/>
      <c r="E448" s="16"/>
      <c r="F448" s="16"/>
      <c r="G448" s="16"/>
      <c r="H448" s="16"/>
      <c r="I448" s="16"/>
      <c r="J448" s="16"/>
      <c r="K448" s="16"/>
      <c r="L448" s="16"/>
      <c r="M448" s="16"/>
      <c r="N448" s="16"/>
      <c r="O448" s="16"/>
      <c r="P448" s="16"/>
      <c r="Q448" s="16"/>
      <c r="R448" s="16"/>
      <c r="S448" s="16"/>
      <c r="T448" s="17"/>
    </row>
    <row r="449" spans="1:21" s="18" customFormat="1" x14ac:dyDescent="0.35">
      <c r="A449" s="25"/>
      <c r="B449" s="25"/>
      <c r="C449" s="16"/>
      <c r="D449" s="16"/>
      <c r="E449" s="16"/>
      <c r="F449" s="16"/>
      <c r="G449" s="16"/>
      <c r="H449" s="16"/>
      <c r="I449" s="16"/>
      <c r="J449" s="16"/>
      <c r="K449" s="16"/>
      <c r="L449" s="16"/>
      <c r="M449" s="16"/>
      <c r="N449" s="16"/>
      <c r="O449" s="16"/>
      <c r="P449" s="16"/>
      <c r="Q449" s="16"/>
      <c r="R449" s="16"/>
      <c r="S449" s="16"/>
      <c r="T449" s="17"/>
    </row>
    <row r="450" spans="1:21" s="18" customFormat="1" x14ac:dyDescent="0.35">
      <c r="A450" s="25"/>
      <c r="B450" s="25"/>
      <c r="C450" s="16"/>
      <c r="D450" s="16"/>
      <c r="E450" s="16"/>
      <c r="F450" s="16"/>
      <c r="G450" s="16"/>
      <c r="H450" s="16"/>
      <c r="I450" s="16"/>
      <c r="J450" s="16"/>
      <c r="K450" s="16"/>
      <c r="L450" s="16"/>
      <c r="M450" s="16"/>
      <c r="N450" s="16"/>
      <c r="O450" s="16"/>
      <c r="P450" s="16"/>
      <c r="Q450" s="16"/>
      <c r="R450" s="16"/>
      <c r="S450" s="16"/>
      <c r="T450" s="17"/>
    </row>
    <row r="451" spans="1:21" s="18" customFormat="1" x14ac:dyDescent="0.35">
      <c r="A451" s="25"/>
      <c r="B451" s="25"/>
      <c r="C451" s="16"/>
      <c r="D451" s="16"/>
      <c r="E451" s="16"/>
      <c r="F451" s="16"/>
      <c r="G451" s="16"/>
      <c r="H451" s="16"/>
      <c r="I451" s="16"/>
      <c r="J451" s="16"/>
      <c r="K451" s="16"/>
      <c r="L451" s="16"/>
      <c r="M451" s="16"/>
      <c r="N451" s="16"/>
      <c r="O451" s="16"/>
      <c r="P451" s="16"/>
      <c r="Q451" s="16"/>
      <c r="R451" s="16"/>
      <c r="S451" s="16"/>
      <c r="T451" s="17"/>
    </row>
    <row r="452" spans="1:21" s="18" customFormat="1" x14ac:dyDescent="0.35">
      <c r="A452" s="25"/>
      <c r="B452" s="25"/>
      <c r="C452" s="16"/>
      <c r="D452" s="16"/>
      <c r="E452" s="16"/>
      <c r="F452" s="16"/>
      <c r="G452" s="16"/>
      <c r="H452" s="16"/>
      <c r="I452" s="16"/>
      <c r="J452" s="16"/>
      <c r="K452" s="16"/>
      <c r="L452" s="16"/>
      <c r="M452" s="16"/>
      <c r="N452" s="16"/>
      <c r="O452" s="16"/>
      <c r="P452" s="16"/>
      <c r="Q452" s="16"/>
      <c r="R452" s="16"/>
      <c r="S452" s="16"/>
      <c r="T452" s="17"/>
    </row>
    <row r="453" spans="1:21" s="18" customFormat="1" x14ac:dyDescent="0.35">
      <c r="A453" s="25"/>
      <c r="B453" s="25"/>
      <c r="C453" s="16"/>
      <c r="D453" s="16"/>
      <c r="E453" s="16"/>
      <c r="F453" s="16"/>
      <c r="G453" s="16"/>
      <c r="H453" s="16"/>
      <c r="I453" s="16"/>
      <c r="J453" s="16"/>
      <c r="K453" s="16"/>
      <c r="L453" s="16"/>
      <c r="M453" s="16"/>
      <c r="N453" s="16"/>
      <c r="O453" s="16"/>
      <c r="P453" s="16"/>
      <c r="Q453" s="16"/>
      <c r="R453" s="16"/>
      <c r="S453" s="16"/>
      <c r="T453" s="17"/>
    </row>
    <row r="454" spans="1:21" s="18" customFormat="1" x14ac:dyDescent="0.35">
      <c r="A454" s="25"/>
      <c r="B454" s="25"/>
      <c r="C454" s="16"/>
      <c r="D454" s="16"/>
      <c r="E454" s="16"/>
      <c r="F454" s="16"/>
      <c r="G454" s="16"/>
      <c r="H454" s="16"/>
      <c r="I454" s="16"/>
      <c r="J454" s="16"/>
      <c r="K454" s="16"/>
      <c r="L454" s="16"/>
      <c r="M454" s="16"/>
      <c r="N454" s="16"/>
      <c r="O454" s="16"/>
      <c r="P454" s="16"/>
      <c r="Q454" s="16"/>
      <c r="R454" s="16"/>
      <c r="S454" s="16"/>
      <c r="T454" s="17"/>
    </row>
    <row r="455" spans="1:21" s="18" customFormat="1" x14ac:dyDescent="0.35">
      <c r="A455" s="25"/>
      <c r="B455" s="25"/>
      <c r="C455" s="16"/>
      <c r="D455" s="16"/>
      <c r="E455" s="16"/>
      <c r="F455" s="16"/>
      <c r="G455" s="16"/>
      <c r="H455" s="16"/>
      <c r="I455" s="16"/>
      <c r="J455" s="16"/>
      <c r="K455" s="16"/>
      <c r="L455" s="16"/>
      <c r="M455" s="16"/>
      <c r="N455" s="16"/>
      <c r="O455" s="16"/>
      <c r="P455" s="16"/>
      <c r="Q455" s="16"/>
      <c r="R455" s="16"/>
      <c r="S455" s="16"/>
      <c r="T455" s="17"/>
    </row>
    <row r="456" spans="1:21" s="18" customFormat="1" x14ac:dyDescent="0.35">
      <c r="A456" s="25"/>
      <c r="B456" s="25"/>
      <c r="C456" s="16"/>
      <c r="D456" s="16"/>
      <c r="E456" s="16"/>
      <c r="F456" s="16"/>
      <c r="G456" s="16"/>
      <c r="H456" s="16"/>
      <c r="I456" s="16"/>
      <c r="J456" s="16"/>
      <c r="K456" s="16"/>
      <c r="L456" s="16"/>
      <c r="M456" s="16"/>
      <c r="N456" s="16"/>
      <c r="O456" s="16"/>
      <c r="P456" s="16"/>
      <c r="Q456" s="16"/>
      <c r="R456" s="16"/>
      <c r="S456" s="16"/>
      <c r="T456" s="17"/>
    </row>
    <row r="457" spans="1:21" s="18" customFormat="1" x14ac:dyDescent="0.35">
      <c r="A457" s="25"/>
      <c r="B457" s="25"/>
      <c r="C457" s="16"/>
      <c r="D457" s="16"/>
      <c r="E457" s="16"/>
      <c r="F457" s="16"/>
      <c r="G457" s="16"/>
      <c r="H457" s="16"/>
      <c r="I457" s="16"/>
      <c r="J457" s="16"/>
      <c r="K457" s="16"/>
      <c r="L457" s="16"/>
      <c r="M457" s="16"/>
      <c r="N457" s="16"/>
      <c r="O457" s="16"/>
      <c r="P457" s="16"/>
      <c r="Q457" s="16"/>
      <c r="R457" s="16"/>
      <c r="S457" s="16"/>
      <c r="T457" s="17"/>
    </row>
    <row r="458" spans="1:21" s="18" customFormat="1" x14ac:dyDescent="0.35">
      <c r="A458" s="25"/>
      <c r="B458" s="25"/>
      <c r="C458" s="16"/>
      <c r="D458" s="16"/>
      <c r="E458" s="16"/>
      <c r="F458" s="16"/>
      <c r="G458" s="16"/>
      <c r="H458" s="16"/>
      <c r="I458" s="16"/>
      <c r="J458" s="16"/>
      <c r="K458" s="16"/>
      <c r="L458" s="16"/>
      <c r="M458" s="16"/>
      <c r="N458" s="16"/>
      <c r="O458" s="16"/>
      <c r="P458" s="16"/>
      <c r="Q458" s="16"/>
      <c r="R458" s="16"/>
      <c r="S458" s="16"/>
      <c r="T458" s="17"/>
    </row>
    <row r="459" spans="1:21" s="18" customFormat="1" x14ac:dyDescent="0.35">
      <c r="A459" s="25"/>
      <c r="B459" s="25"/>
      <c r="C459" s="16"/>
      <c r="D459" s="16"/>
      <c r="E459" s="16"/>
      <c r="F459" s="16"/>
      <c r="G459" s="16"/>
      <c r="H459" s="16"/>
      <c r="I459" s="16"/>
      <c r="J459" s="16"/>
      <c r="K459" s="16"/>
      <c r="L459" s="16"/>
      <c r="M459" s="16"/>
      <c r="N459" s="16"/>
      <c r="O459" s="16"/>
      <c r="P459" s="16"/>
      <c r="Q459" s="16"/>
      <c r="R459" s="16"/>
      <c r="S459" s="16"/>
      <c r="T459" s="17"/>
    </row>
    <row r="460" spans="1:21" s="18" customFormat="1" x14ac:dyDescent="0.35">
      <c r="A460" s="25"/>
      <c r="B460" s="25"/>
      <c r="C460" s="16"/>
      <c r="D460" s="16"/>
      <c r="E460" s="16"/>
      <c r="F460" s="16"/>
      <c r="G460" s="16"/>
      <c r="H460" s="16"/>
      <c r="I460" s="16"/>
      <c r="J460" s="16"/>
      <c r="K460" s="16"/>
      <c r="L460" s="16"/>
      <c r="M460" s="16"/>
      <c r="N460" s="16"/>
      <c r="O460" s="16"/>
      <c r="P460" s="16"/>
      <c r="Q460" s="16"/>
      <c r="R460" s="16"/>
      <c r="S460" s="16"/>
      <c r="T460" s="17"/>
    </row>
    <row r="461" spans="1:21" s="18" customFormat="1" x14ac:dyDescent="0.35">
      <c r="A461" s="25"/>
      <c r="B461" s="25"/>
      <c r="C461" s="16"/>
      <c r="D461" s="16"/>
      <c r="E461" s="16"/>
      <c r="F461" s="16"/>
      <c r="G461" s="16"/>
      <c r="H461" s="16"/>
      <c r="I461" s="16"/>
      <c r="J461" s="16"/>
      <c r="K461" s="16"/>
      <c r="L461" s="16"/>
      <c r="M461" s="16"/>
      <c r="N461" s="16"/>
      <c r="O461" s="16"/>
      <c r="P461" s="16"/>
      <c r="Q461" s="16"/>
      <c r="R461" s="16"/>
      <c r="S461" s="16"/>
      <c r="T461" s="17"/>
    </row>
    <row r="462" spans="1:21" s="18" customFormat="1" x14ac:dyDescent="0.35">
      <c r="A462" s="25"/>
      <c r="B462" s="25"/>
      <c r="C462" s="16"/>
      <c r="D462" s="16"/>
      <c r="E462" s="16"/>
      <c r="F462" s="16"/>
      <c r="G462" s="16"/>
      <c r="H462" s="16"/>
      <c r="I462" s="16"/>
      <c r="J462" s="16"/>
      <c r="K462" s="16"/>
      <c r="L462" s="16"/>
      <c r="M462" s="16"/>
      <c r="N462" s="16"/>
      <c r="O462" s="16"/>
      <c r="P462" s="16"/>
      <c r="Q462" s="16"/>
      <c r="R462" s="16"/>
      <c r="S462" s="16"/>
      <c r="T462" s="17"/>
    </row>
    <row r="463" spans="1:21" x14ac:dyDescent="0.35">
      <c r="A463" s="25"/>
      <c r="B463" s="25"/>
      <c r="C463" s="16"/>
      <c r="D463" s="16"/>
      <c r="E463" s="16"/>
      <c r="F463" s="16"/>
      <c r="G463" s="16"/>
      <c r="H463" s="16"/>
      <c r="I463" s="16"/>
      <c r="J463" s="16"/>
      <c r="K463" s="16"/>
      <c r="L463" s="16"/>
      <c r="M463" s="16"/>
      <c r="N463" s="16"/>
      <c r="O463" s="16"/>
      <c r="P463" s="16"/>
      <c r="Q463" s="16"/>
      <c r="R463" s="16"/>
      <c r="S463" s="16"/>
      <c r="T463" s="17"/>
      <c r="U463" s="18"/>
    </row>
    <row r="464" spans="1:21" x14ac:dyDescent="0.35">
      <c r="A464" s="25"/>
      <c r="B464" s="25"/>
      <c r="C464" s="16"/>
      <c r="D464" s="16"/>
      <c r="E464" s="16"/>
      <c r="F464" s="16"/>
      <c r="G464" s="16"/>
      <c r="H464" s="16"/>
      <c r="I464" s="16"/>
      <c r="J464" s="16"/>
      <c r="K464" s="16"/>
      <c r="L464" s="16"/>
      <c r="M464" s="16"/>
      <c r="N464" s="16"/>
      <c r="O464" s="16"/>
      <c r="P464" s="16"/>
      <c r="Q464" s="16"/>
      <c r="R464" s="16"/>
      <c r="S464" s="16"/>
      <c r="T464" s="17"/>
      <c r="U464" s="18"/>
    </row>
    <row r="465" spans="1:21" x14ac:dyDescent="0.35">
      <c r="A465" s="25"/>
      <c r="B465" s="25"/>
      <c r="C465" s="16"/>
      <c r="D465" s="16"/>
      <c r="E465" s="16"/>
      <c r="F465" s="16"/>
      <c r="G465" s="16"/>
      <c r="H465" s="16"/>
      <c r="I465" s="16"/>
      <c r="J465" s="16"/>
      <c r="K465" s="16"/>
      <c r="L465" s="16"/>
      <c r="M465" s="16"/>
      <c r="N465" s="16"/>
      <c r="O465" s="16"/>
      <c r="P465" s="16"/>
      <c r="Q465" s="16"/>
      <c r="R465" s="16"/>
      <c r="S465" s="16"/>
      <c r="T465" s="17"/>
      <c r="U465" s="18"/>
    </row>
    <row r="466" spans="1:21" x14ac:dyDescent="0.35">
      <c r="A466" s="25"/>
      <c r="B466" s="25"/>
      <c r="C466" s="16"/>
      <c r="D466" s="16"/>
      <c r="E466" s="16"/>
      <c r="F466" s="16"/>
      <c r="G466" s="16"/>
      <c r="H466" s="16"/>
      <c r="I466" s="16"/>
      <c r="J466" s="16"/>
      <c r="K466" s="16"/>
      <c r="L466" s="16"/>
      <c r="M466" s="16"/>
      <c r="N466" s="16"/>
      <c r="O466" s="16"/>
      <c r="P466" s="16"/>
      <c r="Q466" s="16"/>
      <c r="R466" s="16"/>
      <c r="S466" s="16"/>
      <c r="T466" s="17"/>
      <c r="U466" s="18"/>
    </row>
  </sheetData>
  <mergeCells count="9">
    <mergeCell ref="Q8:R8"/>
    <mergeCell ref="S8:T8"/>
    <mergeCell ref="E2:G2"/>
    <mergeCell ref="N8:O8"/>
    <mergeCell ref="L8:M8"/>
    <mergeCell ref="J8:K8"/>
    <mergeCell ref="H8:I8"/>
    <mergeCell ref="E4:H4"/>
    <mergeCell ref="E6:H6"/>
  </mergeCells>
  <phoneticPr fontId="3" type="noConversion"/>
  <conditionalFormatting sqref="I11:I55">
    <cfRule type="cellIs" dxfId="29" priority="22" operator="equal">
      <formula>"Mycket hög"</formula>
    </cfRule>
    <cfRule type="cellIs" dxfId="28" priority="28" operator="equal">
      <formula>"Låg"</formula>
    </cfRule>
    <cfRule type="cellIs" dxfId="27" priority="29" operator="equal">
      <formula>"Mycket låg"</formula>
    </cfRule>
    <cfRule type="cellIs" dxfId="26" priority="30" operator="equal">
      <formula>"Medel"</formula>
    </cfRule>
    <cfRule type="cellIs" dxfId="25" priority="31" operator="equal">
      <formula>"Hög"</formula>
    </cfRule>
  </conditionalFormatting>
  <conditionalFormatting sqref="I11:U55">
    <cfRule type="cellIs" dxfId="24" priority="21" operator="equal">
      <formula>"Accepteras"</formula>
    </cfRule>
  </conditionalFormatting>
  <conditionalFormatting sqref="K11:K55">
    <cfRule type="cellIs" dxfId="23" priority="32" operator="equal">
      <formula>"Medel"</formula>
    </cfRule>
    <cfRule type="cellIs" dxfId="22" priority="33" operator="equal">
      <formula>"Liten"</formula>
    </cfRule>
    <cfRule type="cellIs" dxfId="21" priority="34" operator="equal">
      <formula>"Stor"</formula>
    </cfRule>
    <cfRule type="cellIs" dxfId="20" priority="35" operator="equal">
      <formula>"Allvarlig"</formula>
    </cfRule>
  </conditionalFormatting>
  <conditionalFormatting sqref="M11:M55">
    <cfRule type="cellIs" dxfId="19" priority="40" operator="equal">
      <formula>"Medel"</formula>
    </cfRule>
    <cfRule type="cellIs" dxfId="18" priority="41" operator="equal">
      <formula>"Kort"</formula>
    </cfRule>
    <cfRule type="cellIs" dxfId="17" priority="42" operator="equal">
      <formula>"Lång"</formula>
    </cfRule>
  </conditionalFormatting>
  <conditionalFormatting sqref="O11:P55">
    <cfRule type="cellIs" dxfId="16" priority="48" operator="equal">
      <formula>"Regionalt"</formula>
    </cfRule>
    <cfRule type="cellIs" dxfId="15" priority="49" operator="equal">
      <formula>"Lokalt"</formula>
    </cfRule>
    <cfRule type="cellIs" dxfId="14" priority="50" operator="equal">
      <formula>"Nationellt"</formula>
    </cfRule>
  </conditionalFormatting>
  <conditionalFormatting sqref="R11:R55">
    <cfRule type="cellIs" dxfId="13" priority="64" operator="equal">
      <formula>"Mycket Hög"</formula>
    </cfRule>
    <cfRule type="cellIs" dxfId="12" priority="65" operator="equal">
      <formula>"Hög"</formula>
    </cfRule>
    <cfRule type="cellIs" dxfId="11" priority="66" operator="equal">
      <formula>"Medelhög"</formula>
    </cfRule>
    <cfRule type="cellIs" dxfId="10" priority="67" operator="equal">
      <formula>"låg"</formula>
    </cfRule>
  </conditionalFormatting>
  <conditionalFormatting sqref="T11:T55 W11:X55">
    <cfRule type="cellIs" dxfId="9" priority="60" operator="equal">
      <formula>"Extremt hög"</formula>
    </cfRule>
    <cfRule type="cellIs" dxfId="8" priority="61" operator="equal">
      <formula>"Hög"</formula>
    </cfRule>
    <cfRule type="cellIs" dxfId="7" priority="62" operator="equal">
      <formula>"Medel"</formula>
    </cfRule>
    <cfRule type="cellIs" dxfId="6" priority="63" operator="equal">
      <formula>"Låg"</formula>
    </cfRule>
  </conditionalFormatting>
  <conditionalFormatting sqref="AA11:AA55">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R11:R55</xm:sqref>
        </x14:dataValidation>
        <x14:dataValidation type="list" allowBlank="1" showInputMessage="1" showErrorMessage="1" xr:uid="{00000000-0002-0000-0200-000002000000}">
          <x14:formula1>
            <xm:f>Data!$J$6:$J$10</xm:f>
          </x14:formula1>
          <xm:sqref>U10:U55</xm:sqref>
        </x14:dataValidation>
        <x14:dataValidation type="list" allowBlank="1" showInputMessage="1" showErrorMessage="1" xr:uid="{CD296D6B-5C66-40E9-B4AA-A0FEE410DD17}">
          <x14:formula1>
            <xm:f>Data!$N$6:$N$9</xm:f>
          </x14:formula1>
          <xm:sqref>O11:O55</xm:sqref>
        </x14:dataValidation>
        <x14:dataValidation type="list" allowBlank="1" showInputMessage="1" showErrorMessage="1" xr:uid="{CF49DA38-C126-4B5E-BCE0-31D869CC1B56}">
          <x14:formula1>
            <xm:f>Data!$P$6:$P$9</xm:f>
          </x14:formula1>
          <xm:sqref>M11:M55</xm:sqref>
        </x14:dataValidation>
        <x14:dataValidation type="list" allowBlank="1" showInputMessage="1" showErrorMessage="1" xr:uid="{6650AAF3-08B6-46C9-AB47-4B1154C1E46C}">
          <x14:formula1>
            <xm:f>Data!$R$6:$R$9</xm:f>
          </x14:formula1>
          <xm:sqref>K11:K55</xm:sqref>
        </x14:dataValidation>
        <x14:dataValidation type="list" allowBlank="1" showInputMessage="1" showErrorMessage="1" xr:uid="{5E8200C0-1B5F-48D2-B21B-F1BB1B82FDE6}">
          <x14:formula1>
            <xm:f>Data!$T$6:$T$11</xm:f>
          </x14:formula1>
          <xm:sqref>I11:I55</xm:sqref>
        </x14:dataValidation>
        <x14:dataValidation type="list" allowBlank="1" showInputMessage="1" showErrorMessage="1" xr:uid="{EB6FC2D1-D09F-4EFC-9E49-4003D24AB1DA}">
          <x14:formula1>
            <xm:f>Data!$L$6:$L$10</xm:f>
          </x14:formula1>
          <xm:sqref>AA10:AA55</xm:sqref>
        </x14:dataValidation>
        <x14:dataValidation type="list" allowBlank="1" showInputMessage="1" showErrorMessage="1" xr:uid="{E981E101-4B04-438C-869C-FF5F65D625F9}">
          <x14:formula1>
            <xm:f>Data!$H$16:$H$20</xm:f>
          </x14:formula1>
          <xm:sqref>W11:W55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082031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1" t="s">
        <v>299</v>
      </c>
      <c r="D2" s="82"/>
      <c r="E2" s="83"/>
      <c r="F2" s="85"/>
      <c r="G2" s="84"/>
    </row>
    <row r="3" spans="1:95" s="18" customFormat="1" x14ac:dyDescent="0.35">
      <c r="B3" s="102" t="s">
        <v>300</v>
      </c>
    </row>
    <row r="4" spans="1:95" s="18" customFormat="1" x14ac:dyDescent="0.35">
      <c r="E4" s="18" t="s">
        <v>301</v>
      </c>
      <c r="F4" s="18" t="s">
        <v>301</v>
      </c>
      <c r="G4" s="18" t="s">
        <v>301</v>
      </c>
      <c r="H4" s="18" t="s">
        <v>302</v>
      </c>
    </row>
    <row r="5" spans="1:95" s="73" customFormat="1" ht="61.5" customHeight="1" thickBot="1" x14ac:dyDescent="0.4">
      <c r="A5" s="75" t="s">
        <v>303</v>
      </c>
      <c r="B5" s="75" t="s">
        <v>304</v>
      </c>
      <c r="C5" s="76" t="s">
        <v>305</v>
      </c>
      <c r="D5" s="75" t="s">
        <v>97</v>
      </c>
      <c r="E5" s="77" t="s">
        <v>306</v>
      </c>
      <c r="F5" s="77" t="s">
        <v>307</v>
      </c>
      <c r="G5" s="77" t="s">
        <v>308</v>
      </c>
      <c r="H5" s="94" t="s">
        <v>309</v>
      </c>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row>
    <row r="6" spans="1:95" s="7" customFormat="1" ht="30" customHeight="1" thickTop="1" x14ac:dyDescent="0.35">
      <c r="A6" s="99" t="s">
        <v>121</v>
      </c>
      <c r="B6" s="101" t="s">
        <v>122</v>
      </c>
      <c r="C6" s="74" t="s">
        <v>310</v>
      </c>
      <c r="D6" s="74" t="s">
        <v>311</v>
      </c>
      <c r="E6" s="74" t="s">
        <v>128</v>
      </c>
      <c r="F6" s="74" t="s">
        <v>130</v>
      </c>
      <c r="G6" s="74" t="s">
        <v>131</v>
      </c>
      <c r="H6" s="95" t="s">
        <v>131</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99" t="s">
        <v>139</v>
      </c>
      <c r="B7" s="101" t="s">
        <v>122</v>
      </c>
      <c r="C7" s="74"/>
      <c r="D7" s="74"/>
      <c r="E7" s="74" t="s">
        <v>128</v>
      </c>
      <c r="F7" s="74" t="s">
        <v>130</v>
      </c>
      <c r="G7" s="74" t="s">
        <v>131</v>
      </c>
      <c r="H7" s="95" t="s">
        <v>131</v>
      </c>
      <c r="I7" s="28"/>
      <c r="J7" s="28"/>
      <c r="K7" s="131"/>
      <c r="L7" s="131"/>
      <c r="M7" s="131"/>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99" t="s">
        <v>143</v>
      </c>
      <c r="B8" s="101" t="s">
        <v>122</v>
      </c>
      <c r="C8" s="74"/>
      <c r="D8" s="74"/>
      <c r="E8" s="74" t="s">
        <v>128</v>
      </c>
      <c r="F8" s="74" t="s">
        <v>130</v>
      </c>
      <c r="G8" s="74" t="s">
        <v>131</v>
      </c>
      <c r="H8" s="95" t="s">
        <v>131</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99" t="s">
        <v>147</v>
      </c>
      <c r="B9" s="101" t="s">
        <v>122</v>
      </c>
      <c r="C9" s="74"/>
      <c r="D9" s="74"/>
      <c r="E9" s="74" t="s">
        <v>128</v>
      </c>
      <c r="F9" s="74" t="s">
        <v>130</v>
      </c>
      <c r="G9" s="74" t="s">
        <v>131</v>
      </c>
      <c r="H9" s="95" t="s">
        <v>131</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99" t="s">
        <v>151</v>
      </c>
      <c r="B10" s="101" t="s">
        <v>122</v>
      </c>
      <c r="C10" s="74"/>
      <c r="D10" s="74"/>
      <c r="E10" s="74" t="s">
        <v>128</v>
      </c>
      <c r="F10" s="74" t="s">
        <v>130</v>
      </c>
      <c r="G10" s="74" t="s">
        <v>131</v>
      </c>
      <c r="H10" s="95" t="s">
        <v>131</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99" t="s">
        <v>155</v>
      </c>
      <c r="B11" s="101" t="s">
        <v>122</v>
      </c>
      <c r="C11" s="74"/>
      <c r="D11" s="74"/>
      <c r="E11" s="74" t="s">
        <v>128</v>
      </c>
      <c r="F11" s="74" t="s">
        <v>130</v>
      </c>
      <c r="G11" s="74" t="s">
        <v>131</v>
      </c>
      <c r="H11" s="95" t="s">
        <v>131</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99" t="s">
        <v>159</v>
      </c>
      <c r="B12" s="101" t="s">
        <v>122</v>
      </c>
      <c r="C12" s="74"/>
      <c r="D12" s="74"/>
      <c r="E12" s="74" t="s">
        <v>128</v>
      </c>
      <c r="F12" s="74" t="s">
        <v>130</v>
      </c>
      <c r="G12" s="74" t="s">
        <v>131</v>
      </c>
      <c r="H12" s="95" t="s">
        <v>131</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99" t="s">
        <v>163</v>
      </c>
      <c r="B13" s="101" t="s">
        <v>122</v>
      </c>
      <c r="C13" s="74"/>
      <c r="D13" s="74"/>
      <c r="E13" s="74" t="s">
        <v>128</v>
      </c>
      <c r="F13" s="74" t="s">
        <v>130</v>
      </c>
      <c r="G13" s="74" t="s">
        <v>131</v>
      </c>
      <c r="H13" s="95" t="s">
        <v>131</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99" t="s">
        <v>166</v>
      </c>
      <c r="B14" s="101" t="s">
        <v>122</v>
      </c>
      <c r="C14" s="74"/>
      <c r="D14" s="74"/>
      <c r="E14" s="74" t="s">
        <v>128</v>
      </c>
      <c r="F14" s="74" t="s">
        <v>130</v>
      </c>
      <c r="G14" s="74" t="s">
        <v>131</v>
      </c>
      <c r="H14" s="95" t="s">
        <v>131</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99" t="s">
        <v>174</v>
      </c>
      <c r="B15" s="101" t="s">
        <v>122</v>
      </c>
      <c r="C15" s="74"/>
      <c r="D15" s="74"/>
      <c r="E15" s="74" t="s">
        <v>128</v>
      </c>
      <c r="F15" s="74" t="s">
        <v>130</v>
      </c>
      <c r="G15" s="74" t="s">
        <v>131</v>
      </c>
      <c r="H15" s="95" t="s">
        <v>131</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99" t="s">
        <v>178</v>
      </c>
      <c r="B16" s="101" t="s">
        <v>122</v>
      </c>
      <c r="C16" s="74"/>
      <c r="D16" s="74"/>
      <c r="E16" s="74" t="s">
        <v>128</v>
      </c>
      <c r="F16" s="74" t="s">
        <v>130</v>
      </c>
      <c r="G16" s="74" t="s">
        <v>131</v>
      </c>
      <c r="H16" s="95" t="s">
        <v>131</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99" t="s">
        <v>182</v>
      </c>
      <c r="B17" s="101" t="s">
        <v>122</v>
      </c>
      <c r="C17" s="74"/>
      <c r="D17" s="74"/>
      <c r="E17" s="74" t="s">
        <v>128</v>
      </c>
      <c r="F17" s="74" t="s">
        <v>130</v>
      </c>
      <c r="G17" s="74" t="s">
        <v>131</v>
      </c>
      <c r="H17" s="95" t="s">
        <v>131</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99" t="s">
        <v>186</v>
      </c>
      <c r="B18" s="101" t="s">
        <v>122</v>
      </c>
      <c r="C18" s="74"/>
      <c r="D18" s="74"/>
      <c r="E18" s="74" t="s">
        <v>128</v>
      </c>
      <c r="F18" s="74" t="s">
        <v>130</v>
      </c>
      <c r="G18" s="74" t="s">
        <v>131</v>
      </c>
      <c r="H18" s="95" t="s">
        <v>131</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99" t="s">
        <v>190</v>
      </c>
      <c r="B19" s="101" t="s">
        <v>122</v>
      </c>
      <c r="C19" s="74"/>
      <c r="D19" s="74"/>
      <c r="E19" s="74" t="s">
        <v>128</v>
      </c>
      <c r="F19" s="74" t="s">
        <v>130</v>
      </c>
      <c r="G19" s="74" t="s">
        <v>131</v>
      </c>
      <c r="H19" s="95" t="s">
        <v>131</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99" t="s">
        <v>193</v>
      </c>
      <c r="B20" s="101" t="s">
        <v>122</v>
      </c>
      <c r="C20" s="74"/>
      <c r="D20" s="74"/>
      <c r="E20" s="74" t="s">
        <v>128</v>
      </c>
      <c r="F20" s="74" t="s">
        <v>130</v>
      </c>
      <c r="G20" s="74" t="s">
        <v>131</v>
      </c>
      <c r="H20" s="95" t="s">
        <v>131</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99" t="s">
        <v>197</v>
      </c>
      <c r="B21" s="101" t="s">
        <v>122</v>
      </c>
      <c r="C21" s="74"/>
      <c r="D21" s="74"/>
      <c r="E21" s="74" t="s">
        <v>128</v>
      </c>
      <c r="F21" s="74" t="s">
        <v>130</v>
      </c>
      <c r="G21" s="74" t="s">
        <v>131</v>
      </c>
      <c r="H21" s="95" t="s">
        <v>131</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99" t="s">
        <v>201</v>
      </c>
      <c r="B22" s="101" t="s">
        <v>122</v>
      </c>
      <c r="C22" s="74"/>
      <c r="D22" s="74"/>
      <c r="E22" s="74" t="s">
        <v>128</v>
      </c>
      <c r="F22" s="74" t="s">
        <v>130</v>
      </c>
      <c r="G22" s="74" t="s">
        <v>131</v>
      </c>
      <c r="H22" s="95" t="s">
        <v>131</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99" t="s">
        <v>205</v>
      </c>
      <c r="B23" s="101" t="s">
        <v>122</v>
      </c>
      <c r="C23" s="74"/>
      <c r="D23" s="74"/>
      <c r="E23" s="74" t="s">
        <v>128</v>
      </c>
      <c r="F23" s="74" t="s">
        <v>130</v>
      </c>
      <c r="G23" s="74" t="s">
        <v>131</v>
      </c>
      <c r="H23" s="95" t="s">
        <v>131</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99" t="s">
        <v>209</v>
      </c>
      <c r="B24" s="101" t="s">
        <v>122</v>
      </c>
      <c r="C24" s="74"/>
      <c r="D24" s="74"/>
      <c r="E24" s="74" t="s">
        <v>128</v>
      </c>
      <c r="F24" s="74" t="s">
        <v>130</v>
      </c>
      <c r="G24" s="74" t="s">
        <v>131</v>
      </c>
      <c r="H24" s="95" t="s">
        <v>131</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99" t="s">
        <v>213</v>
      </c>
      <c r="B25" s="101" t="s">
        <v>122</v>
      </c>
      <c r="C25" s="74"/>
      <c r="D25" s="74"/>
      <c r="E25" s="74" t="s">
        <v>128</v>
      </c>
      <c r="F25" s="74" t="s">
        <v>130</v>
      </c>
      <c r="G25" s="74" t="s">
        <v>131</v>
      </c>
      <c r="H25" s="95" t="s">
        <v>131</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99" t="s">
        <v>217</v>
      </c>
      <c r="B26" s="101" t="s">
        <v>122</v>
      </c>
      <c r="C26" s="74"/>
      <c r="D26" s="74"/>
      <c r="E26" s="74" t="s">
        <v>128</v>
      </c>
      <c r="F26" s="74" t="s">
        <v>130</v>
      </c>
      <c r="G26" s="74" t="s">
        <v>131</v>
      </c>
      <c r="H26" s="95" t="s">
        <v>131</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99" t="s">
        <v>221</v>
      </c>
      <c r="B27" s="101" t="s">
        <v>122</v>
      </c>
      <c r="C27" s="74"/>
      <c r="D27" s="74"/>
      <c r="E27" s="74" t="s">
        <v>128</v>
      </c>
      <c r="F27" s="74" t="s">
        <v>130</v>
      </c>
      <c r="G27" s="74" t="s">
        <v>131</v>
      </c>
      <c r="H27" s="95" t="s">
        <v>131</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99" t="s">
        <v>225</v>
      </c>
      <c r="B28" s="101" t="s">
        <v>122</v>
      </c>
      <c r="C28" s="74"/>
      <c r="D28" s="74"/>
      <c r="E28" s="74" t="s">
        <v>128</v>
      </c>
      <c r="F28" s="74" t="s">
        <v>130</v>
      </c>
      <c r="G28" s="74" t="s">
        <v>131</v>
      </c>
      <c r="H28" s="95" t="s">
        <v>131</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99" t="s">
        <v>229</v>
      </c>
      <c r="B29" s="101" t="s">
        <v>122</v>
      </c>
      <c r="C29" s="74"/>
      <c r="D29" s="74"/>
      <c r="E29" s="74" t="s">
        <v>128</v>
      </c>
      <c r="F29" s="74" t="s">
        <v>130</v>
      </c>
      <c r="G29" s="74" t="s">
        <v>131</v>
      </c>
      <c r="H29" s="95" t="s">
        <v>131</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99" t="s">
        <v>233</v>
      </c>
      <c r="B30" s="101" t="s">
        <v>122</v>
      </c>
      <c r="C30" s="74"/>
      <c r="D30" s="74"/>
      <c r="E30" s="74" t="s">
        <v>128</v>
      </c>
      <c r="F30" s="74" t="s">
        <v>130</v>
      </c>
      <c r="G30" s="74" t="s">
        <v>131</v>
      </c>
      <c r="H30" s="95" t="s">
        <v>131</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99" t="s">
        <v>237</v>
      </c>
      <c r="B31" s="101" t="s">
        <v>122</v>
      </c>
      <c r="C31" s="74"/>
      <c r="D31" s="74"/>
      <c r="E31" s="74" t="s">
        <v>128</v>
      </c>
      <c r="F31" s="74" t="s">
        <v>130</v>
      </c>
      <c r="G31" s="74" t="s">
        <v>131</v>
      </c>
      <c r="H31" s="95" t="s">
        <v>131</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99" t="s">
        <v>241</v>
      </c>
      <c r="B32" s="101" t="s">
        <v>122</v>
      </c>
      <c r="C32" s="74"/>
      <c r="D32" s="74"/>
      <c r="E32" s="74" t="s">
        <v>128</v>
      </c>
      <c r="F32" s="74" t="s">
        <v>130</v>
      </c>
      <c r="G32" s="74" t="s">
        <v>131</v>
      </c>
      <c r="H32" s="95" t="s">
        <v>131</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99" t="s">
        <v>243</v>
      </c>
      <c r="B33" s="101" t="s">
        <v>122</v>
      </c>
      <c r="C33" s="74"/>
      <c r="D33" s="74"/>
      <c r="E33" s="74" t="s">
        <v>128</v>
      </c>
      <c r="F33" s="74" t="s">
        <v>130</v>
      </c>
      <c r="G33" s="74" t="s">
        <v>131</v>
      </c>
      <c r="H33" s="95" t="s">
        <v>131</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99" t="s">
        <v>247</v>
      </c>
      <c r="B34" s="101" t="s">
        <v>122</v>
      </c>
      <c r="C34" s="74"/>
      <c r="D34" s="74"/>
      <c r="E34" s="74" t="s">
        <v>128</v>
      </c>
      <c r="F34" s="74" t="s">
        <v>130</v>
      </c>
      <c r="G34" s="74" t="s">
        <v>131</v>
      </c>
      <c r="H34" s="95" t="s">
        <v>131</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99" t="s">
        <v>251</v>
      </c>
      <c r="B35" s="101" t="s">
        <v>122</v>
      </c>
      <c r="C35" s="74"/>
      <c r="D35" s="74"/>
      <c r="E35" s="74" t="s">
        <v>128</v>
      </c>
      <c r="F35" s="74" t="s">
        <v>130</v>
      </c>
      <c r="G35" s="74" t="s">
        <v>131</v>
      </c>
      <c r="H35" s="95" t="s">
        <v>131</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99" t="s">
        <v>255</v>
      </c>
      <c r="B36" s="101" t="s">
        <v>122</v>
      </c>
      <c r="C36" s="74"/>
      <c r="D36" s="74"/>
      <c r="E36" s="74" t="s">
        <v>128</v>
      </c>
      <c r="F36" s="74" t="s">
        <v>130</v>
      </c>
      <c r="G36" s="74" t="s">
        <v>131</v>
      </c>
      <c r="H36" s="95" t="s">
        <v>131</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99" t="s">
        <v>259</v>
      </c>
      <c r="B37" s="101" t="s">
        <v>122</v>
      </c>
      <c r="C37" s="74"/>
      <c r="D37" s="74"/>
      <c r="E37" s="74" t="s">
        <v>128</v>
      </c>
      <c r="F37" s="74" t="s">
        <v>130</v>
      </c>
      <c r="G37" s="74" t="s">
        <v>131</v>
      </c>
      <c r="H37" s="95" t="s">
        <v>131</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99" t="s">
        <v>263</v>
      </c>
      <c r="B38" s="101" t="s">
        <v>122</v>
      </c>
      <c r="C38" s="74"/>
      <c r="D38" s="74"/>
      <c r="E38" s="74" t="s">
        <v>128</v>
      </c>
      <c r="F38" s="74" t="s">
        <v>130</v>
      </c>
      <c r="G38" s="74" t="s">
        <v>131</v>
      </c>
      <c r="H38" s="95" t="s">
        <v>131</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99" t="s">
        <v>267</v>
      </c>
      <c r="B39" s="101" t="s">
        <v>122</v>
      </c>
      <c r="C39" s="74"/>
      <c r="D39" s="74"/>
      <c r="E39" s="74" t="s">
        <v>128</v>
      </c>
      <c r="F39" s="74" t="s">
        <v>130</v>
      </c>
      <c r="G39" s="74" t="s">
        <v>131</v>
      </c>
      <c r="H39" s="95" t="s">
        <v>131</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99" t="s">
        <v>271</v>
      </c>
      <c r="B40" s="101" t="s">
        <v>122</v>
      </c>
      <c r="C40" s="74"/>
      <c r="D40" s="74"/>
      <c r="E40" s="74" t="s">
        <v>128</v>
      </c>
      <c r="F40" s="74" t="s">
        <v>130</v>
      </c>
      <c r="G40" s="74" t="s">
        <v>131</v>
      </c>
      <c r="H40" s="95" t="s">
        <v>131</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99" t="s">
        <v>275</v>
      </c>
      <c r="B41" s="101" t="s">
        <v>122</v>
      </c>
      <c r="C41" s="74"/>
      <c r="D41" s="74"/>
      <c r="E41" s="74" t="s">
        <v>128</v>
      </c>
      <c r="F41" s="74" t="s">
        <v>130</v>
      </c>
      <c r="G41" s="74" t="s">
        <v>131</v>
      </c>
      <c r="H41" s="95" t="s">
        <v>131</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99" t="s">
        <v>279</v>
      </c>
      <c r="B42" s="101" t="s">
        <v>122</v>
      </c>
      <c r="C42" s="74"/>
      <c r="D42" s="74"/>
      <c r="E42" s="74" t="s">
        <v>128</v>
      </c>
      <c r="F42" s="74" t="s">
        <v>130</v>
      </c>
      <c r="G42" s="74" t="s">
        <v>131</v>
      </c>
      <c r="H42" s="95" t="s">
        <v>131</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99" t="s">
        <v>283</v>
      </c>
      <c r="B43" s="101" t="s">
        <v>122</v>
      </c>
      <c r="C43" s="74"/>
      <c r="D43" s="74"/>
      <c r="E43" s="74" t="s">
        <v>128</v>
      </c>
      <c r="F43" s="74" t="s">
        <v>130</v>
      </c>
      <c r="G43" s="74" t="s">
        <v>131</v>
      </c>
      <c r="H43" s="95" t="s">
        <v>131</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99" t="s">
        <v>287</v>
      </c>
      <c r="B44" s="101" t="s">
        <v>122</v>
      </c>
      <c r="C44" s="74"/>
      <c r="D44" s="74"/>
      <c r="E44" s="74" t="s">
        <v>128</v>
      </c>
      <c r="F44" s="74" t="s">
        <v>130</v>
      </c>
      <c r="G44" s="74" t="s">
        <v>131</v>
      </c>
      <c r="H44" s="95" t="s">
        <v>131</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99" t="s">
        <v>291</v>
      </c>
      <c r="B45" s="101" t="s">
        <v>122</v>
      </c>
      <c r="C45" s="74"/>
      <c r="D45" s="74"/>
      <c r="E45" s="74" t="s">
        <v>128</v>
      </c>
      <c r="F45" s="74" t="s">
        <v>130</v>
      </c>
      <c r="G45" s="74" t="s">
        <v>131</v>
      </c>
      <c r="H45" s="95" t="s">
        <v>131</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99" t="s">
        <v>295</v>
      </c>
      <c r="B46" s="101" t="s">
        <v>122</v>
      </c>
      <c r="C46" s="74"/>
      <c r="D46" s="74"/>
      <c r="E46" s="74" t="s">
        <v>128</v>
      </c>
      <c r="F46" s="74" t="s">
        <v>130</v>
      </c>
      <c r="G46" s="74" t="s">
        <v>131</v>
      </c>
      <c r="H46" s="95" t="s">
        <v>131</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99" t="s">
        <v>312</v>
      </c>
      <c r="B47" s="101" t="s">
        <v>122</v>
      </c>
      <c r="C47" s="74"/>
      <c r="D47" s="74"/>
      <c r="E47" s="74" t="s">
        <v>128</v>
      </c>
      <c r="F47" s="74" t="s">
        <v>130</v>
      </c>
      <c r="G47" s="74" t="s">
        <v>131</v>
      </c>
      <c r="H47" s="95" t="s">
        <v>131</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99" t="s">
        <v>313</v>
      </c>
      <c r="B48" s="101" t="s">
        <v>122</v>
      </c>
      <c r="C48" s="74"/>
      <c r="D48" s="74"/>
      <c r="E48" s="74" t="s">
        <v>128</v>
      </c>
      <c r="F48" s="74" t="s">
        <v>130</v>
      </c>
      <c r="G48" s="74" t="s">
        <v>131</v>
      </c>
      <c r="H48" s="95" t="s">
        <v>131</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99" t="s">
        <v>314</v>
      </c>
      <c r="B49" s="101" t="s">
        <v>122</v>
      </c>
      <c r="C49" s="74"/>
      <c r="D49" s="74"/>
      <c r="E49" s="74" t="s">
        <v>128</v>
      </c>
      <c r="F49" s="74" t="s">
        <v>130</v>
      </c>
      <c r="G49" s="74" t="s">
        <v>131</v>
      </c>
      <c r="H49" s="95" t="s">
        <v>131</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99" t="s">
        <v>315</v>
      </c>
      <c r="B50" s="101" t="s">
        <v>122</v>
      </c>
      <c r="C50" s="74"/>
      <c r="D50" s="74"/>
      <c r="E50" s="74" t="s">
        <v>128</v>
      </c>
      <c r="F50" s="74" t="s">
        <v>130</v>
      </c>
      <c r="G50" s="74" t="s">
        <v>131</v>
      </c>
      <c r="H50" s="95" t="s">
        <v>131</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99" t="s">
        <v>316</v>
      </c>
      <c r="B51" s="101" t="s">
        <v>122</v>
      </c>
      <c r="C51" s="74"/>
      <c r="D51" s="74"/>
      <c r="E51" s="74" t="s">
        <v>128</v>
      </c>
      <c r="F51" s="74" t="s">
        <v>130</v>
      </c>
      <c r="G51" s="74" t="s">
        <v>131</v>
      </c>
      <c r="H51" s="95" t="s">
        <v>131</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99" t="s">
        <v>317</v>
      </c>
      <c r="B52" s="101" t="s">
        <v>122</v>
      </c>
      <c r="C52" s="74"/>
      <c r="D52" s="74"/>
      <c r="E52" s="74" t="s">
        <v>128</v>
      </c>
      <c r="F52" s="74" t="s">
        <v>130</v>
      </c>
      <c r="G52" s="74" t="s">
        <v>131</v>
      </c>
      <c r="H52" s="95" t="s">
        <v>131</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99" t="s">
        <v>318</v>
      </c>
      <c r="B53" s="101" t="s">
        <v>122</v>
      </c>
      <c r="C53" s="74"/>
      <c r="D53" s="74"/>
      <c r="E53" s="74" t="s">
        <v>128</v>
      </c>
      <c r="F53" s="74" t="s">
        <v>130</v>
      </c>
      <c r="G53" s="74" t="s">
        <v>131</v>
      </c>
      <c r="H53" s="95" t="s">
        <v>131</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99" t="s">
        <v>319</v>
      </c>
      <c r="B54" s="101" t="s">
        <v>122</v>
      </c>
      <c r="C54" s="74"/>
      <c r="D54" s="74"/>
      <c r="E54" s="74" t="s">
        <v>128</v>
      </c>
      <c r="F54" s="74" t="s">
        <v>130</v>
      </c>
      <c r="G54" s="74" t="s">
        <v>131</v>
      </c>
      <c r="H54" s="95" t="s">
        <v>131</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0" t="s">
        <v>320</v>
      </c>
      <c r="B55" s="101" t="s">
        <v>122</v>
      </c>
      <c r="C55" s="74"/>
      <c r="D55" s="74"/>
      <c r="E55" s="74" t="s">
        <v>128</v>
      </c>
      <c r="F55" s="74" t="s">
        <v>130</v>
      </c>
      <c r="G55" s="74" t="s">
        <v>131</v>
      </c>
      <c r="H55" s="95" t="s">
        <v>131</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12" zoomScale="70" zoomScaleNormal="70" workbookViewId="0">
      <selection activeCell="G8" sqref="G8"/>
    </sheetView>
  </sheetViews>
  <sheetFormatPr defaultColWidth="10.58203125" defaultRowHeight="15.5" x14ac:dyDescent="0.35"/>
  <cols>
    <col min="1" max="1" width="18.5" style="44" customWidth="1"/>
    <col min="2" max="2" width="140.5" style="44" bestFit="1" customWidth="1"/>
    <col min="3" max="3" width="10.58203125" style="44"/>
    <col min="4" max="4" width="6.83203125" style="44" customWidth="1"/>
    <col min="5" max="5" width="12" style="44" customWidth="1"/>
    <col min="6" max="6" width="13.83203125" style="44" customWidth="1"/>
    <col min="7" max="8" width="12" style="44" customWidth="1"/>
    <col min="9" max="9" width="12.58203125" style="44" customWidth="1"/>
    <col min="10" max="10" width="13.83203125" style="44" customWidth="1"/>
    <col min="11" max="16384" width="10.58203125" style="44"/>
  </cols>
  <sheetData>
    <row r="1" spans="1:12" ht="20.149999999999999" customHeight="1" x14ac:dyDescent="0.35"/>
    <row r="2" spans="1:12" ht="20.149999999999999" customHeight="1" x14ac:dyDescent="0.35"/>
    <row r="3" spans="1:12" ht="20.149999999999999" customHeight="1" x14ac:dyDescent="0.35">
      <c r="A3" s="46"/>
      <c r="B3" s="47" t="s">
        <v>90</v>
      </c>
      <c r="C3" s="133"/>
      <c r="D3" s="133"/>
      <c r="E3" s="133"/>
      <c r="F3" s="133"/>
      <c r="G3" s="133"/>
      <c r="H3" s="133"/>
      <c r="I3" s="133"/>
      <c r="J3" s="133"/>
      <c r="K3" s="133"/>
      <c r="L3" s="133"/>
    </row>
    <row r="4" spans="1:12" ht="20.149999999999999" customHeight="1" x14ac:dyDescent="0.35">
      <c r="B4" s="49" t="s">
        <v>321</v>
      </c>
      <c r="C4" s="133"/>
      <c r="D4" s="134"/>
      <c r="E4" s="133"/>
      <c r="F4" s="134"/>
      <c r="G4" s="133"/>
      <c r="H4" s="134"/>
      <c r="I4" s="133"/>
      <c r="J4" s="134"/>
      <c r="K4" s="133"/>
      <c r="L4" s="134"/>
    </row>
    <row r="5" spans="1:12" ht="20.149999999999999" customHeight="1" x14ac:dyDescent="0.35">
      <c r="B5" s="49" t="s">
        <v>322</v>
      </c>
      <c r="C5" s="133"/>
      <c r="D5" s="134"/>
      <c r="E5" s="133"/>
      <c r="F5" s="134"/>
      <c r="G5" s="133"/>
      <c r="H5" s="134"/>
      <c r="I5" s="133"/>
      <c r="J5" s="134"/>
      <c r="K5" s="133"/>
      <c r="L5" s="134"/>
    </row>
    <row r="6" spans="1:12" ht="20.149999999999999" customHeight="1" x14ac:dyDescent="0.35">
      <c r="B6" s="49"/>
      <c r="C6" s="48"/>
      <c r="D6" s="50"/>
      <c r="E6" s="48"/>
      <c r="F6" s="50"/>
      <c r="G6" s="48"/>
      <c r="H6" s="50"/>
      <c r="I6" s="48"/>
      <c r="J6" s="50"/>
      <c r="K6" s="48"/>
      <c r="L6" s="50"/>
    </row>
    <row r="7" spans="1:12" ht="20.149999999999999" customHeight="1" x14ac:dyDescent="0.35">
      <c r="A7" s="46"/>
      <c r="B7" s="47" t="s">
        <v>323</v>
      </c>
      <c r="C7" s="133"/>
      <c r="D7" s="134"/>
      <c r="E7" s="133"/>
      <c r="F7" s="134"/>
      <c r="G7" s="133"/>
      <c r="H7" s="134"/>
      <c r="I7" s="133"/>
      <c r="J7" s="134"/>
      <c r="K7" s="133"/>
      <c r="L7" s="134"/>
    </row>
    <row r="8" spans="1:12" ht="20.149999999999999" customHeight="1" x14ac:dyDescent="0.35">
      <c r="B8" s="49" t="s">
        <v>324</v>
      </c>
    </row>
    <row r="9" spans="1:12" ht="20.149999999999999" customHeight="1" x14ac:dyDescent="0.35">
      <c r="B9" s="49" t="s">
        <v>325</v>
      </c>
    </row>
    <row r="10" spans="1:12" ht="20.149999999999999" customHeight="1" x14ac:dyDescent="0.35">
      <c r="B10" s="49" t="s">
        <v>326</v>
      </c>
    </row>
    <row r="11" spans="1:12" ht="20.149999999999999" customHeight="1" x14ac:dyDescent="0.35">
      <c r="B11" s="49" t="s">
        <v>327</v>
      </c>
      <c r="C11" s="132"/>
      <c r="D11" s="132"/>
    </row>
    <row r="12" spans="1:12" ht="20.149999999999999" customHeight="1" x14ac:dyDescent="0.35">
      <c r="C12" s="132"/>
      <c r="D12" s="132"/>
    </row>
    <row r="13" spans="1:12" ht="20.149999999999999" customHeight="1" x14ac:dyDescent="0.35">
      <c r="A13" s="46"/>
      <c r="B13" s="47" t="s">
        <v>328</v>
      </c>
      <c r="C13" s="132"/>
      <c r="D13" s="132"/>
    </row>
    <row r="14" spans="1:12" ht="20.149999999999999" customHeight="1" x14ac:dyDescent="0.35">
      <c r="B14" s="51" t="s">
        <v>329</v>
      </c>
    </row>
    <row r="15" spans="1:12" ht="20.149999999999999" customHeight="1" x14ac:dyDescent="0.35">
      <c r="B15" s="49" t="s">
        <v>330</v>
      </c>
    </row>
    <row r="16" spans="1:12" ht="20.149999999999999" customHeight="1" x14ac:dyDescent="0.35">
      <c r="B16" s="49" t="s">
        <v>331</v>
      </c>
    </row>
    <row r="17" spans="1:13" ht="20.149999999999999" customHeight="1" x14ac:dyDescent="0.35">
      <c r="B17" s="49" t="s">
        <v>332</v>
      </c>
      <c r="F17" s="52"/>
      <c r="G17" s="52"/>
      <c r="H17" s="52"/>
      <c r="I17" s="52"/>
      <c r="J17" s="52"/>
      <c r="K17" s="52"/>
      <c r="L17" s="52"/>
      <c r="M17" s="52"/>
    </row>
    <row r="18" spans="1:13" ht="20.149999999999999" customHeight="1" x14ac:dyDescent="0.35">
      <c r="B18" s="49" t="s">
        <v>333</v>
      </c>
      <c r="F18" s="53"/>
      <c r="G18" s="54"/>
    </row>
    <row r="19" spans="1:13" ht="20.149999999999999" customHeight="1" x14ac:dyDescent="0.35">
      <c r="B19" s="51"/>
      <c r="F19" s="53"/>
      <c r="G19" s="54"/>
    </row>
    <row r="20" spans="1:13" ht="20.149999999999999" customHeight="1" x14ac:dyDescent="0.35">
      <c r="A20" s="46"/>
      <c r="B20" s="55" t="s">
        <v>334</v>
      </c>
      <c r="F20" s="53"/>
      <c r="G20" s="54"/>
    </row>
    <row r="21" spans="1:13" ht="20.149999999999999" customHeight="1" x14ac:dyDescent="0.35">
      <c r="B21" s="56" t="s">
        <v>335</v>
      </c>
      <c r="G21" s="57"/>
    </row>
    <row r="22" spans="1:13" ht="20.149999999999999" customHeight="1" x14ac:dyDescent="0.35">
      <c r="B22" s="56" t="s">
        <v>336</v>
      </c>
    </row>
    <row r="23" spans="1:13" ht="20.149999999999999" customHeight="1" x14ac:dyDescent="0.35">
      <c r="B23" s="56"/>
    </row>
    <row r="24" spans="1:13" ht="20.149999999999999" customHeight="1" x14ac:dyDescent="0.35">
      <c r="A24" s="46"/>
      <c r="B24" s="55" t="s">
        <v>337</v>
      </c>
      <c r="F24" s="53"/>
      <c r="G24" s="54"/>
    </row>
    <row r="25" spans="1:13" ht="20.149999999999999" customHeight="1" x14ac:dyDescent="0.35">
      <c r="B25" s="49"/>
      <c r="C25" s="19"/>
      <c r="D25" s="42"/>
      <c r="E25" s="42"/>
      <c r="F25" s="43"/>
    </row>
    <row r="26" spans="1:13" s="39" customFormat="1" ht="20.149999999999999" customHeight="1" thickBot="1" x14ac:dyDescent="0.4">
      <c r="A26" s="58" t="s">
        <v>338</v>
      </c>
      <c r="B26" s="58"/>
      <c r="F26" s="45"/>
    </row>
    <row r="27" spans="1:13" ht="20.149999999999999" customHeight="1" x14ac:dyDescent="0.35">
      <c r="A27" s="59" t="s">
        <v>339</v>
      </c>
      <c r="B27" s="60" t="s">
        <v>340</v>
      </c>
      <c r="F27" s="43"/>
    </row>
    <row r="28" spans="1:13" ht="20.149999999999999" customHeight="1" x14ac:dyDescent="0.35">
      <c r="A28" s="61" t="s">
        <v>341</v>
      </c>
      <c r="B28" s="62" t="s">
        <v>342</v>
      </c>
      <c r="F28" s="43"/>
    </row>
    <row r="29" spans="1:13" ht="20.149999999999999" customHeight="1" x14ac:dyDescent="0.35">
      <c r="A29" s="61" t="s">
        <v>343</v>
      </c>
      <c r="B29" s="62" t="s">
        <v>344</v>
      </c>
      <c r="F29" s="43"/>
    </row>
    <row r="30" spans="1:13" ht="20.149999999999999" customHeight="1" x14ac:dyDescent="0.35">
      <c r="A30" s="61" t="s">
        <v>345</v>
      </c>
      <c r="B30" s="62" t="s">
        <v>346</v>
      </c>
    </row>
    <row r="31" spans="1:13" ht="20.149999999999999" customHeight="1" x14ac:dyDescent="0.35">
      <c r="A31" s="65"/>
      <c r="B31" s="66"/>
    </row>
    <row r="32" spans="1:13" ht="20.149999999999999" customHeight="1" thickBot="1" x14ac:dyDescent="0.4">
      <c r="A32" s="58" t="s">
        <v>347</v>
      </c>
    </row>
    <row r="33" spans="1:2" ht="20.149999999999999" customHeight="1" x14ac:dyDescent="0.35">
      <c r="A33" s="59" t="s">
        <v>348</v>
      </c>
      <c r="B33" s="60" t="s">
        <v>349</v>
      </c>
    </row>
    <row r="34" spans="1:2" ht="20.149999999999999" customHeight="1" x14ac:dyDescent="0.35">
      <c r="A34" s="61" t="s">
        <v>350</v>
      </c>
      <c r="B34" s="62" t="s">
        <v>351</v>
      </c>
    </row>
    <row r="35" spans="1:2" ht="20.149999999999999" customHeight="1" thickBot="1" x14ac:dyDescent="0.4">
      <c r="A35" s="63" t="s">
        <v>352</v>
      </c>
      <c r="B35" s="64" t="s">
        <v>353</v>
      </c>
    </row>
    <row r="36" spans="1:2" ht="20.149999999999999" customHeight="1" thickBot="1" x14ac:dyDescent="0.4">
      <c r="A36" s="58" t="s">
        <v>354</v>
      </c>
    </row>
    <row r="37" spans="1:2" ht="20.149999999999999" customHeight="1" x14ac:dyDescent="0.35">
      <c r="A37" s="59" t="s">
        <v>355</v>
      </c>
      <c r="B37" s="60" t="s">
        <v>356</v>
      </c>
    </row>
    <row r="38" spans="1:2" ht="20.149999999999999" customHeight="1" x14ac:dyDescent="0.35">
      <c r="A38" s="61" t="s">
        <v>357</v>
      </c>
      <c r="B38" s="62" t="s">
        <v>358</v>
      </c>
    </row>
    <row r="39" spans="1:2" ht="20.149999999999999" customHeight="1" thickBot="1" x14ac:dyDescent="0.4">
      <c r="A39" s="63" t="s">
        <v>359</v>
      </c>
      <c r="B39" s="64" t="s">
        <v>360</v>
      </c>
    </row>
    <row r="40" spans="1:2" ht="20.149999999999999" customHeight="1" thickBot="1" x14ac:dyDescent="0.4">
      <c r="A40" s="58" t="s">
        <v>361</v>
      </c>
    </row>
    <row r="41" spans="1:2" ht="20.149999999999999" customHeight="1" x14ac:dyDescent="0.35">
      <c r="A41" s="59" t="s">
        <v>362</v>
      </c>
      <c r="B41" s="60" t="s">
        <v>363</v>
      </c>
    </row>
    <row r="42" spans="1:2" ht="20.149999999999999" customHeight="1" x14ac:dyDescent="0.35">
      <c r="A42" s="61" t="s">
        <v>357</v>
      </c>
      <c r="B42" s="62" t="s">
        <v>364</v>
      </c>
    </row>
    <row r="43" spans="1:2" ht="20.149999999999999" customHeight="1" thickBot="1" x14ac:dyDescent="0.4">
      <c r="A43" s="63" t="s">
        <v>365</v>
      </c>
      <c r="B43" s="64" t="s">
        <v>366</v>
      </c>
    </row>
    <row r="44" spans="1:2" ht="20.149999999999999" customHeight="1" thickBot="1" x14ac:dyDescent="0.4">
      <c r="A44" s="58" t="s">
        <v>367</v>
      </c>
    </row>
    <row r="45" spans="1:2" ht="20.149999999999999" customHeight="1" x14ac:dyDescent="0.35">
      <c r="A45" s="59" t="s">
        <v>339</v>
      </c>
      <c r="B45" s="60" t="s">
        <v>368</v>
      </c>
    </row>
    <row r="46" spans="1:2" ht="20.149999999999999" customHeight="1" x14ac:dyDescent="0.35">
      <c r="A46" s="61" t="s">
        <v>341</v>
      </c>
      <c r="B46" s="62" t="s">
        <v>369</v>
      </c>
    </row>
    <row r="47" spans="1:2" ht="20.149999999999999" customHeight="1" x14ac:dyDescent="0.35">
      <c r="A47" s="61" t="s">
        <v>357</v>
      </c>
      <c r="B47" s="62" t="s">
        <v>370</v>
      </c>
    </row>
    <row r="48" spans="1:2" ht="20.149999999999999" customHeight="1" x14ac:dyDescent="0.35">
      <c r="A48" s="61" t="s">
        <v>345</v>
      </c>
      <c r="B48" s="62" t="s">
        <v>371</v>
      </c>
    </row>
    <row r="49" spans="1:2" ht="20.149999999999999" customHeight="1" thickBot="1" x14ac:dyDescent="0.4">
      <c r="A49" s="63" t="s">
        <v>372</v>
      </c>
      <c r="B49" s="64" t="s">
        <v>373</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58203125" style="2" customWidth="1"/>
    <col min="16" max="16" width="16.082031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97" t="s">
        <v>374</v>
      </c>
    </row>
    <row r="4" spans="2:24" ht="54" x14ac:dyDescent="0.4">
      <c r="D4" s="3" t="s">
        <v>90</v>
      </c>
      <c r="E4" s="3"/>
      <c r="F4" s="3" t="s">
        <v>375</v>
      </c>
      <c r="H4" s="3" t="s">
        <v>91</v>
      </c>
      <c r="J4" s="3" t="s">
        <v>92</v>
      </c>
      <c r="L4" s="3" t="s">
        <v>376</v>
      </c>
      <c r="M4" s="3"/>
      <c r="N4" s="13" t="s">
        <v>88</v>
      </c>
      <c r="O4" s="13"/>
      <c r="P4" s="13" t="s">
        <v>377</v>
      </c>
      <c r="Q4" s="13"/>
      <c r="R4" s="13" t="s">
        <v>361</v>
      </c>
      <c r="S4" s="13"/>
      <c r="T4" s="67" t="s">
        <v>367</v>
      </c>
      <c r="U4" s="67"/>
      <c r="V4" s="3" t="s">
        <v>378</v>
      </c>
      <c r="W4" s="67"/>
      <c r="X4" s="3" t="s">
        <v>299</v>
      </c>
    </row>
    <row r="5" spans="2:24" ht="17.25" customHeight="1" x14ac:dyDescent="0.4">
      <c r="B5" s="3"/>
      <c r="C5" s="2">
        <v>0</v>
      </c>
      <c r="D5" s="2" t="s">
        <v>127</v>
      </c>
      <c r="E5" s="2">
        <v>0</v>
      </c>
      <c r="F5" s="2" t="s">
        <v>127</v>
      </c>
    </row>
    <row r="6" spans="2:24" x14ac:dyDescent="0.4">
      <c r="C6" s="2">
        <v>1</v>
      </c>
      <c r="D6" s="2" t="s">
        <v>345</v>
      </c>
      <c r="E6" s="2">
        <v>1</v>
      </c>
      <c r="F6" s="2" t="s">
        <v>379</v>
      </c>
      <c r="G6" s="6">
        <v>1</v>
      </c>
      <c r="H6" s="6" t="s">
        <v>345</v>
      </c>
      <c r="J6" s="2" t="s">
        <v>127</v>
      </c>
      <c r="L6" s="2" t="s">
        <v>127</v>
      </c>
      <c r="M6" s="2">
        <v>0</v>
      </c>
      <c r="N6" s="2" t="s">
        <v>127</v>
      </c>
      <c r="O6" s="2">
        <v>0</v>
      </c>
      <c r="P6" s="2" t="s">
        <v>127</v>
      </c>
      <c r="Q6" s="2">
        <v>0</v>
      </c>
      <c r="R6" s="2" t="s">
        <v>127</v>
      </c>
      <c r="S6" s="2">
        <v>0</v>
      </c>
      <c r="T6" s="2" t="s">
        <v>127</v>
      </c>
      <c r="U6" s="2">
        <v>0</v>
      </c>
      <c r="V6" s="2" t="s">
        <v>127</v>
      </c>
      <c r="W6" s="2">
        <v>0</v>
      </c>
      <c r="X6" s="2" t="s">
        <v>127</v>
      </c>
    </row>
    <row r="7" spans="2:24" x14ac:dyDescent="0.4">
      <c r="C7" s="2">
        <v>2</v>
      </c>
      <c r="D7" s="2" t="s">
        <v>380</v>
      </c>
      <c r="E7" s="2">
        <v>2</v>
      </c>
      <c r="F7" s="2" t="s">
        <v>381</v>
      </c>
      <c r="G7" s="2">
        <v>2</v>
      </c>
      <c r="H7" s="2" t="s">
        <v>345</v>
      </c>
      <c r="J7" s="2" t="s">
        <v>382</v>
      </c>
      <c r="L7" s="2" t="s">
        <v>383</v>
      </c>
      <c r="M7" s="2">
        <v>1</v>
      </c>
      <c r="N7" s="2" t="s">
        <v>352</v>
      </c>
      <c r="O7" s="2">
        <v>1</v>
      </c>
      <c r="P7" s="2" t="s">
        <v>359</v>
      </c>
      <c r="Q7" s="2">
        <v>1</v>
      </c>
      <c r="R7" s="2" t="s">
        <v>365</v>
      </c>
      <c r="S7" s="2">
        <v>1</v>
      </c>
      <c r="T7" s="2" t="s">
        <v>372</v>
      </c>
      <c r="U7" s="2">
        <v>1</v>
      </c>
      <c r="V7" s="2" t="s">
        <v>384</v>
      </c>
      <c r="W7" s="2">
        <v>1</v>
      </c>
      <c r="X7" s="2" t="s">
        <v>385</v>
      </c>
    </row>
    <row r="8" spans="2:24" x14ac:dyDescent="0.4">
      <c r="C8" s="2">
        <v>3</v>
      </c>
      <c r="D8" s="2" t="s">
        <v>341</v>
      </c>
      <c r="E8" s="2">
        <v>3</v>
      </c>
      <c r="F8" s="2" t="s">
        <v>386</v>
      </c>
      <c r="G8" s="2">
        <v>3</v>
      </c>
      <c r="H8" s="2" t="s">
        <v>381</v>
      </c>
      <c r="J8" s="2" t="s">
        <v>387</v>
      </c>
      <c r="L8" s="2" t="s">
        <v>388</v>
      </c>
      <c r="M8" s="2">
        <v>2</v>
      </c>
      <c r="N8" s="2" t="s">
        <v>350</v>
      </c>
      <c r="O8" s="2">
        <v>2</v>
      </c>
      <c r="P8" s="2" t="s">
        <v>357</v>
      </c>
      <c r="Q8" s="2">
        <v>2</v>
      </c>
      <c r="R8" s="2" t="s">
        <v>357</v>
      </c>
      <c r="S8" s="2">
        <v>2</v>
      </c>
      <c r="T8" s="2" t="s">
        <v>345</v>
      </c>
      <c r="U8" s="2">
        <v>2</v>
      </c>
      <c r="V8" s="2" t="s">
        <v>389</v>
      </c>
      <c r="W8" s="2">
        <v>2</v>
      </c>
      <c r="X8" s="2" t="s">
        <v>390</v>
      </c>
    </row>
    <row r="9" spans="2:24" x14ac:dyDescent="0.4">
      <c r="C9" s="2">
        <v>4</v>
      </c>
      <c r="D9" s="2" t="s">
        <v>339</v>
      </c>
      <c r="E9" s="2">
        <v>4</v>
      </c>
      <c r="F9" s="2" t="s">
        <v>391</v>
      </c>
      <c r="G9" s="2">
        <v>4</v>
      </c>
      <c r="H9" s="2" t="s">
        <v>381</v>
      </c>
      <c r="J9" s="2" t="s">
        <v>392</v>
      </c>
      <c r="L9" s="2" t="s">
        <v>393</v>
      </c>
      <c r="M9" s="2">
        <v>3</v>
      </c>
      <c r="N9" s="2" t="s">
        <v>348</v>
      </c>
      <c r="O9" s="2">
        <v>3</v>
      </c>
      <c r="P9" s="2" t="s">
        <v>355</v>
      </c>
      <c r="Q9" s="2">
        <v>3</v>
      </c>
      <c r="R9" s="2" t="s">
        <v>362</v>
      </c>
      <c r="S9" s="2">
        <v>3</v>
      </c>
      <c r="T9" s="2" t="s">
        <v>357</v>
      </c>
      <c r="U9" s="2">
        <v>3</v>
      </c>
      <c r="V9" s="2" t="s">
        <v>394</v>
      </c>
      <c r="W9" s="2">
        <v>3</v>
      </c>
      <c r="X9" s="2" t="s">
        <v>394</v>
      </c>
    </row>
    <row r="10" spans="2:24" x14ac:dyDescent="0.4">
      <c r="G10" s="2">
        <v>5</v>
      </c>
      <c r="H10" s="2" t="s">
        <v>381</v>
      </c>
      <c r="J10" s="2" t="s">
        <v>395</v>
      </c>
      <c r="L10" s="2" t="s">
        <v>396</v>
      </c>
      <c r="S10" s="2">
        <v>4</v>
      </c>
      <c r="T10" s="2" t="s">
        <v>341</v>
      </c>
      <c r="U10" s="2">
        <v>4</v>
      </c>
      <c r="V10" s="2" t="s">
        <v>397</v>
      </c>
      <c r="W10" s="2">
        <v>4</v>
      </c>
      <c r="X10" s="2" t="s">
        <v>397</v>
      </c>
    </row>
    <row r="11" spans="2:24" x14ac:dyDescent="0.4">
      <c r="G11" s="2">
        <v>6</v>
      </c>
      <c r="H11" s="6" t="s">
        <v>341</v>
      </c>
      <c r="S11" s="2">
        <v>5</v>
      </c>
      <c r="T11" s="2" t="s">
        <v>339</v>
      </c>
    </row>
    <row r="12" spans="2:24" x14ac:dyDescent="0.4">
      <c r="G12" s="6">
        <v>7</v>
      </c>
      <c r="H12" s="6" t="s">
        <v>341</v>
      </c>
    </row>
    <row r="13" spans="2:24" x14ac:dyDescent="0.4">
      <c r="G13" s="6">
        <v>8</v>
      </c>
      <c r="H13" s="6" t="s">
        <v>341</v>
      </c>
    </row>
    <row r="14" spans="2:24" x14ac:dyDescent="0.4">
      <c r="G14" s="6">
        <v>9</v>
      </c>
      <c r="H14" s="6" t="s">
        <v>398</v>
      </c>
      <c r="L14" s="1"/>
      <c r="M14" s="1"/>
    </row>
    <row r="15" spans="2:24" x14ac:dyDescent="0.4">
      <c r="L15" s="1"/>
      <c r="M15" s="1"/>
    </row>
    <row r="16" spans="2:24" x14ac:dyDescent="0.4">
      <c r="H16" s="2" t="s">
        <v>127</v>
      </c>
      <c r="L16" s="1"/>
      <c r="M16" s="1"/>
    </row>
    <row r="17" spans="6:13" x14ac:dyDescent="0.4">
      <c r="H17" s="2" t="s">
        <v>345</v>
      </c>
      <c r="L17" s="1"/>
      <c r="M17" s="1"/>
    </row>
    <row r="18" spans="6:13" x14ac:dyDescent="0.4">
      <c r="H18" s="2" t="s">
        <v>381</v>
      </c>
      <c r="L18" s="1"/>
      <c r="M18" s="1"/>
    </row>
    <row r="19" spans="6:13" x14ac:dyDescent="0.4">
      <c r="H19" s="2" t="s">
        <v>341</v>
      </c>
      <c r="L19" s="1"/>
      <c r="M19" s="1"/>
    </row>
    <row r="20" spans="6:13" x14ac:dyDescent="0.4">
      <c r="H20" s="2" t="s">
        <v>398</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2.xml><?xml version="1.0" encoding="utf-8"?>
<ds:datastoreItem xmlns:ds="http://schemas.openxmlformats.org/officeDocument/2006/customXml" ds:itemID="{D093952A-58BA-4204-BF9D-DCAD279207D4}">
  <ds:schemaRefs>
    <ds:schemaRef ds:uri="http://schemas.microsoft.com/DataMashup"/>
  </ds:schemaRefs>
</ds:datastoreItem>
</file>

<file path=customXml/itemProps3.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B72F6E41-315D-4946-B141-92657D079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a6392d-be10-4b9b-b05c-808af8ccf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2026-05-08T15:41:37Z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Order">
    <vt:r8>28500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